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Záloha_Kingsdom_20230606\Bowling\2025-26\"/>
    </mc:Choice>
  </mc:AlternateContent>
  <xr:revisionPtr revIDLastSave="0" documentId="13_ncr:1_{447641BC-DB5E-4248-A02B-25FCDC7D4308}" xr6:coauthVersionLast="47" xr6:coauthVersionMax="47" xr10:uidLastSave="{00000000-0000-0000-0000-000000000000}"/>
  <bookViews>
    <workbookView xWindow="-28920" yWindow="1710" windowWidth="29040" windowHeight="15720" activeTab="1" xr2:uid="{00000000-000D-0000-FFFF-FFFF00000000}"/>
  </bookViews>
  <sheets>
    <sheet name="Rozpis" sheetId="1" r:id="rId1"/>
    <sheet name="Tabulka" sheetId="2" r:id="rId2"/>
    <sheet name="Křížová_tabulka" sheetId="3" r:id="rId3"/>
    <sheet name="Pravidla" sheetId="4" r:id="rId4"/>
  </sheets>
  <externalReferences>
    <externalReference r:id="rId5"/>
  </externalReferences>
  <definedNames>
    <definedName name="_xlnm._FilterDatabase" localSheetId="0" hidden="1">Rozpis!$A$1:$H$118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I42" i="1"/>
  <c r="K43" i="1"/>
  <c r="I43" i="1"/>
  <c r="K46" i="1"/>
  <c r="I46" i="1"/>
  <c r="K40" i="1"/>
  <c r="I40" i="1"/>
  <c r="K48" i="1"/>
  <c r="I48" i="1"/>
  <c r="K49" i="1"/>
  <c r="I49" i="1"/>
  <c r="I50" i="1"/>
  <c r="K51" i="1"/>
  <c r="I51" i="1"/>
  <c r="K41" i="1"/>
  <c r="I41" i="1"/>
  <c r="K37" i="1"/>
  <c r="I37" i="1"/>
  <c r="K34" i="1"/>
  <c r="K31" i="1"/>
  <c r="I34" i="1"/>
  <c r="K35" i="1"/>
  <c r="K26" i="1"/>
  <c r="I26" i="1"/>
  <c r="I28" i="1"/>
  <c r="I20" i="1"/>
  <c r="K22" i="1"/>
  <c r="K18" i="1"/>
  <c r="I18" i="1"/>
  <c r="A1" i="3"/>
  <c r="K12" i="1" l="1"/>
  <c r="I12" i="1"/>
  <c r="K6" i="1"/>
  <c r="K16" i="1"/>
  <c r="I16" i="1"/>
  <c r="K9" i="1"/>
  <c r="I9" i="1"/>
  <c r="I5" i="1"/>
  <c r="I6" i="1"/>
</calcChain>
</file>

<file path=xl/sharedStrings.xml><?xml version="1.0" encoding="utf-8"?>
<sst xmlns="http://schemas.openxmlformats.org/spreadsheetml/2006/main" count="879" uniqueCount="216">
  <si>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</si>
  <si>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</si>
  <si>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</si>
  <si>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</si>
  <si>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</si>
  <si>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</si>
  <si>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</si>
  <si>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</si>
  <si>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</si>
  <si>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</si>
  <si>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</si>
  <si>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</si>
  <si>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</si>
  <si>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</si>
  <si>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</si>
  <si>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</si>
  <si>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</si>
  <si>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</si>
  <si>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</si>
  <si>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</si>
  <si>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</si>
  <si>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</si>
  <si>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</si>
  <si>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</si>
  <si>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</si>
  <si>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</si>
  <si>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</si>
  <si>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</si>
  <si>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</si>
  <si>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</si>
  <si>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</si>
  <si>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</si>
  <si>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</si>
  <si>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06.10.2025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</si>
  <si>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</si>
  <si>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</si>
  <si>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</si>
  <si>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</si>
  <si>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</si>
  <si>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</si>
  <si>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</si>
  <si>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</si>
  <si>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</si>
  <si>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</si>
  <si>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</si>
  <si>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</si>
  <si>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</si>
  <si>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</si>
  <si>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</si>
  <si>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</si>
  <si>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</si>
  <si>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</si>
  <si>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</si>
  <si>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</si>
  <si>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</si>
  <si>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</si>
  <si>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</si>
  <si>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</si>
  <si>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</si>
  <si>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</si>
  <si>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</si>
  <si>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</si>
  <si>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</si>
  <si>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</si>
  <si>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</si>
  <si>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</si>
  <si>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</si>
  <si>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</si>
  <si>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</si>
  <si>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</si>
  <si>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</si>
  <si>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</si>
  <si>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</si>
  <si>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</si>
  <si>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</si>
  <si>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</si>
  <si>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</si>
  <si>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</si>
  <si>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</si>
  <si>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</si>
  <si>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</si>
  <si>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</si>
  <si>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</si>
  <si>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</si>
  <si>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</si>
  <si>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</si>
  <si>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</si>
  <si>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</si>
  <si>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</si>
  <si>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</si>
  <si>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</si>
  <si>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</si>
  <si>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</si>
  <si>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</si>
  <si>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</si>
  <si>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</si>
  <si>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</si>
  <si>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</si>
  <si>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</si>
  <si>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</si>
  <si>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</si>
  <si>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</si>
  <si>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</si>
  <si>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</si>
  <si>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</si>
  <si>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</si>
  <si>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</si>
  <si>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</si>
  <si>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</si>
  <si>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</si>
  <si>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</si>
  <si>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</si>
  <si>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</si>
  <si>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</si>
  <si>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</si>
  <si>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</si>
  <si>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</si>
  <si>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</si>
  <si>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</si>
  <si>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</si>
  <si>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</si>
  <si>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</si>
  <si>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</si>
  <si>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</si>
  <si>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</si>
  <si>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</si>
  <si>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</si>
  <si>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</si>
  <si>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</si>
  <si>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</si>
  <si>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</si>
  <si>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</si>
  <si>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</si>
  <si>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</si>
  <si>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</si>
  <si>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</si>
  <si>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</si>
  <si>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</si>
  <si>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</si>
  <si>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</si>
  <si>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</si>
  <si>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</si>
  <si>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</si>
  <si>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</si>
  <si>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</si>
  <si>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</si>
  <si>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</si>
  <si>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</si>
  <si>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</si>
  <si>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</si>
  <si>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</si>
  <si>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</si>
  <si>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</si>
  <si>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</si>
  <si>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</si>
  <si>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</si>
  <si>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</si>
  <si>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</si>
  <si>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</si>
  <si>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</si>
  <si>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</si>
  <si>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</si>
  <si>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</si>
  <si>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</si>
  <si>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</si>
  <si>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</si>
  <si>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</si>
  <si>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</si>
  <si>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</si>
  <si>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</si>
  <si>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</si>
  <si>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</si>
  <si>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</si>
  <si>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</si>
  <si>
    <t>OLD Martina 206</t>
  </si>
  <si>
    <t>Odehráno 7.11.</t>
  </si>
  <si>
    <t>2067:1924</t>
  </si>
  <si>
    <t>1975:1899</t>
  </si>
  <si>
    <t>1924:2067</t>
  </si>
  <si>
    <t>1899:1975</t>
  </si>
  <si>
    <t>1844:1626</t>
  </si>
  <si>
    <t>1593:1513</t>
  </si>
  <si>
    <t>1513:1593</t>
  </si>
  <si>
    <t>1626:1844</t>
  </si>
  <si>
    <t>Přeloženo na 21.11.</t>
  </si>
  <si>
    <t>Přeloženo na 20.11.</t>
  </si>
  <si>
    <t>1952:1701</t>
  </si>
  <si>
    <t>1701:1952</t>
  </si>
  <si>
    <t>1793:1479</t>
  </si>
  <si>
    <t>1479:1793</t>
  </si>
  <si>
    <t>Čtvrtek</t>
  </si>
  <si>
    <t>Přeloženo na 17.11.</t>
  </si>
  <si>
    <t>2029:1797</t>
  </si>
  <si>
    <t>1836:1750</t>
  </si>
  <si>
    <t>1692:1680</t>
  </si>
  <si>
    <t>1533:1896</t>
  </si>
  <si>
    <t>1725:1655</t>
  </si>
  <si>
    <t>1896:1533</t>
  </si>
  <si>
    <t>1885:1878</t>
  </si>
  <si>
    <t>1875:1905</t>
  </si>
  <si>
    <t>1939:1617</t>
  </si>
  <si>
    <t>1750:1836</t>
  </si>
  <si>
    <t>1705:1599</t>
  </si>
  <si>
    <t>1905:1875</t>
  </si>
  <si>
    <t>1680:1692</t>
  </si>
  <si>
    <t>1711:1607</t>
  </si>
  <si>
    <t>1878:1885</t>
  </si>
  <si>
    <t>1717:1746</t>
  </si>
  <si>
    <t>1617:1939</t>
  </si>
  <si>
    <t>1746:1717</t>
  </si>
  <si>
    <t>1797:2029</t>
  </si>
  <si>
    <t>1607:1711</t>
  </si>
  <si>
    <t>1599:1705</t>
  </si>
  <si>
    <t>1655:1725</t>
  </si>
  <si>
    <t>1756:1724</t>
  </si>
  <si>
    <t>1724:1756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</si>
</sst>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/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3" fillId="0" borderId="1" xfId="1" applyBorder="1" applyAlignment="1">
      <alignment horizontal="center"/>
    </xf>
    <xf numFmtId="0" fontId="3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 indent="5"/>
    </xf>
    <xf numFmtId="0" fontId="9" fillId="0" borderId="0" xfId="3" applyAlignment="1">
      <alignment horizontal="left" vertical="center" indent="5"/>
    </xf>
    <xf numFmtId="0" fontId="1" fillId="0" borderId="0" xfId="2" applyFont="1" applyAlignment="1">
      <alignment horizontal="left" vertical="center" indent="5"/>
    </xf>
    <xf numFmtId="0" fontId="0" fillId="6" borderId="0" xfId="0" applyFill="1"/>
    <xf numFmtId="0" fontId="0" fillId="7" borderId="0" xfId="0" applyFill="1" applyAlignment="1">
      <alignment horizontal="center"/>
    </xf>
    <xf numFmtId="14" fontId="0" fillId="2" borderId="0" xfId="0" applyNumberFormat="1" applyFill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</cellXfs>
  <cellStyles count="4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O1" t="str">
            <v>Turnaj 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opLeftCell="A22" workbookViewId="0">
      <selection activeCell="O45" sqref="O45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7" width="16.77734375" bestFit="1" customWidth="1"/>
    <col min="8" max="8" width="9.77734375" bestFit="1" customWidth="1"/>
    <col min="9" max="9" width="8.88671875" style="3"/>
    <col min="10" max="10" width="3.44140625" style="3" customWidth="1"/>
    <col min="11" max="11" width="8.88671875" style="3"/>
    <col min="18" max="18" width="16.5546875" customWidth="1"/>
    <col min="19" max="19" width="14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3" t="s">
        <v>96</v>
      </c>
      <c r="J1" s="24"/>
      <c r="K1" s="24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97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95</v>
      </c>
      <c r="J4" s="3" t="s">
        <v>97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97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97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97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97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97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95</v>
      </c>
      <c r="J10" s="3" t="s">
        <v>97</v>
      </c>
    </row>
    <row r="11" spans="1:11" x14ac:dyDescent="0.3">
      <c r="A11" t="s">
        <v>33</v>
      </c>
      <c r="B11" t="s">
        <v>19</v>
      </c>
      <c r="C11" t="s">
        <v>16</v>
      </c>
      <c r="D11">
        <v>41</v>
      </c>
      <c r="E11">
        <v>2025</v>
      </c>
      <c r="F11" s="2" t="s">
        <v>15</v>
      </c>
      <c r="G11" s="2" t="s">
        <v>11</v>
      </c>
      <c r="H11" t="s">
        <v>95</v>
      </c>
      <c r="J11" s="3" t="s">
        <v>97</v>
      </c>
    </row>
    <row r="12" spans="1:11" x14ac:dyDescent="0.3">
      <c r="A12" t="s">
        <v>34</v>
      </c>
      <c r="B12" t="s">
        <v>23</v>
      </c>
      <c r="C12" t="s">
        <v>13</v>
      </c>
      <c r="D12">
        <v>41</v>
      </c>
      <c r="E12">
        <v>2025</v>
      </c>
      <c r="F12" t="s">
        <v>35</v>
      </c>
      <c r="G12" t="s">
        <v>12</v>
      </c>
      <c r="I12" s="3">
        <f>791+785</f>
        <v>1576</v>
      </c>
      <c r="J12" s="3" t="s">
        <v>97</v>
      </c>
      <c r="K12" s="3">
        <f>797+810</f>
        <v>1607</v>
      </c>
    </row>
    <row r="13" spans="1:11" x14ac:dyDescent="0.3">
      <c r="A13" t="s">
        <v>34</v>
      </c>
      <c r="B13" t="s">
        <v>23</v>
      </c>
      <c r="C13" t="s">
        <v>16</v>
      </c>
      <c r="D13">
        <v>41</v>
      </c>
      <c r="E13">
        <v>2025</v>
      </c>
      <c r="F13" t="s">
        <v>36</v>
      </c>
      <c r="G13" t="s">
        <v>20</v>
      </c>
      <c r="I13" s="3">
        <v>1816</v>
      </c>
      <c r="J13" s="3" t="s">
        <v>97</v>
      </c>
      <c r="K13" s="3">
        <v>1635</v>
      </c>
    </row>
    <row r="14" spans="1:11" x14ac:dyDescent="0.3">
      <c r="A14" t="s">
        <v>37</v>
      </c>
      <c r="B14" t="s">
        <v>9</v>
      </c>
      <c r="C14" t="s">
        <v>10</v>
      </c>
      <c r="D14">
        <v>41</v>
      </c>
      <c r="E14">
        <v>2025</v>
      </c>
      <c r="F14" t="s">
        <v>25</v>
      </c>
      <c r="G14" t="s">
        <v>14</v>
      </c>
      <c r="I14" s="3">
        <v>1491</v>
      </c>
      <c r="J14" s="3" t="s">
        <v>97</v>
      </c>
      <c r="K14" s="3">
        <v>1718</v>
      </c>
    </row>
    <row r="15" spans="1:11" x14ac:dyDescent="0.3">
      <c r="A15" t="s">
        <v>37</v>
      </c>
      <c r="B15" t="s">
        <v>9</v>
      </c>
      <c r="C15" t="s">
        <v>13</v>
      </c>
      <c r="D15">
        <v>41</v>
      </c>
      <c r="E15">
        <v>2025</v>
      </c>
      <c r="F15" t="s">
        <v>21</v>
      </c>
      <c r="G15" t="s">
        <v>24</v>
      </c>
      <c r="I15" s="3">
        <v>1896</v>
      </c>
      <c r="J15" s="3" t="s">
        <v>97</v>
      </c>
      <c r="K15" s="3">
        <v>1874</v>
      </c>
    </row>
    <row r="16" spans="1:11" x14ac:dyDescent="0.3">
      <c r="A16" t="s">
        <v>37</v>
      </c>
      <c r="B16" t="s">
        <v>9</v>
      </c>
      <c r="C16" t="s">
        <v>16</v>
      </c>
      <c r="D16">
        <v>41</v>
      </c>
      <c r="E16">
        <v>2025</v>
      </c>
      <c r="F16" t="s">
        <v>30</v>
      </c>
      <c r="G16" t="s">
        <v>26</v>
      </c>
      <c r="I16" s="3">
        <f>876+762</f>
        <v>1638</v>
      </c>
      <c r="J16" s="3" t="s">
        <v>97</v>
      </c>
      <c r="K16" s="21">
        <f>1066+936</f>
        <v>2002</v>
      </c>
    </row>
    <row r="17" spans="1:11" x14ac:dyDescent="0.3">
      <c r="A17" t="s">
        <v>38</v>
      </c>
      <c r="B17" t="s">
        <v>19</v>
      </c>
      <c r="C17" t="s">
        <v>16</v>
      </c>
      <c r="D17">
        <v>42</v>
      </c>
      <c r="E17">
        <v>2025</v>
      </c>
      <c r="F17" t="s">
        <v>11</v>
      </c>
      <c r="G17" t="s">
        <v>31</v>
      </c>
      <c r="I17" s="3">
        <v>1755</v>
      </c>
      <c r="J17" s="3" t="s">
        <v>97</v>
      </c>
      <c r="K17" s="3">
        <v>1900</v>
      </c>
    </row>
    <row r="18" spans="1:11" x14ac:dyDescent="0.3">
      <c r="A18" t="s">
        <v>39</v>
      </c>
      <c r="B18" t="s">
        <v>23</v>
      </c>
      <c r="C18" t="s">
        <v>13</v>
      </c>
      <c r="D18">
        <v>42</v>
      </c>
      <c r="E18">
        <v>2025</v>
      </c>
      <c r="F18" t="s">
        <v>12</v>
      </c>
      <c r="G18" t="s">
        <v>15</v>
      </c>
      <c r="I18" s="3">
        <f>781+865</f>
        <v>1646</v>
      </c>
      <c r="J18" s="3" t="s">
        <v>97</v>
      </c>
      <c r="K18" s="3">
        <f>954+1014</f>
        <v>1968</v>
      </c>
    </row>
    <row r="19" spans="1:11" x14ac:dyDescent="0.3">
      <c r="A19" t="s">
        <v>39</v>
      </c>
      <c r="B19" t="s">
        <v>23</v>
      </c>
      <c r="C19" t="s">
        <v>16</v>
      </c>
      <c r="D19">
        <v>42</v>
      </c>
      <c r="E19">
        <v>2025</v>
      </c>
      <c r="F19" t="s">
        <v>24</v>
      </c>
      <c r="G19" t="s">
        <v>35</v>
      </c>
      <c r="I19" s="3">
        <v>1868</v>
      </c>
      <c r="J19" s="3" t="s">
        <v>97</v>
      </c>
      <c r="K19" s="3">
        <v>1657</v>
      </c>
    </row>
    <row r="20" spans="1:11" x14ac:dyDescent="0.3">
      <c r="A20" t="s">
        <v>40</v>
      </c>
      <c r="B20" t="s">
        <v>9</v>
      </c>
      <c r="C20" t="s">
        <v>29</v>
      </c>
      <c r="D20">
        <v>42</v>
      </c>
      <c r="E20">
        <v>2025</v>
      </c>
      <c r="F20" t="s">
        <v>36</v>
      </c>
      <c r="G20" t="s">
        <v>14</v>
      </c>
      <c r="I20" s="3">
        <f>1758+10</f>
        <v>1768</v>
      </c>
      <c r="J20" s="3" t="s">
        <v>97</v>
      </c>
      <c r="K20" s="3">
        <v>1725</v>
      </c>
    </row>
    <row r="21" spans="1:11" x14ac:dyDescent="0.3">
      <c r="A21" t="s">
        <v>40</v>
      </c>
      <c r="B21" t="s">
        <v>9</v>
      </c>
      <c r="C21" t="s">
        <v>32</v>
      </c>
      <c r="D21">
        <v>42</v>
      </c>
      <c r="E21">
        <v>2025</v>
      </c>
      <c r="F21" t="s">
        <v>25</v>
      </c>
      <c r="G21" s="2" t="s">
        <v>31</v>
      </c>
      <c r="I21" s="3">
        <v>1553</v>
      </c>
      <c r="J21" s="3" t="s">
        <v>97</v>
      </c>
      <c r="K21" s="3">
        <v>1797</v>
      </c>
    </row>
    <row r="22" spans="1:11" x14ac:dyDescent="0.3">
      <c r="A22" t="s">
        <v>41</v>
      </c>
      <c r="B22" t="s">
        <v>19</v>
      </c>
      <c r="C22" t="s">
        <v>16</v>
      </c>
      <c r="D22">
        <v>43</v>
      </c>
      <c r="E22">
        <v>2025</v>
      </c>
      <c r="F22" t="s">
        <v>11</v>
      </c>
      <c r="G22" t="s">
        <v>20</v>
      </c>
      <c r="I22" s="3">
        <v>1868</v>
      </c>
      <c r="J22" s="3" t="s">
        <v>97</v>
      </c>
      <c r="K22" s="3">
        <f>1529+20</f>
        <v>1549</v>
      </c>
    </row>
    <row r="23" spans="1:11" x14ac:dyDescent="0.3">
      <c r="A23" t="s">
        <v>42</v>
      </c>
      <c r="B23" t="s">
        <v>23</v>
      </c>
      <c r="C23" t="s">
        <v>13</v>
      </c>
      <c r="D23">
        <v>43</v>
      </c>
      <c r="E23">
        <v>2025</v>
      </c>
      <c r="F23" t="s">
        <v>12</v>
      </c>
      <c r="G23" t="s">
        <v>24</v>
      </c>
      <c r="I23" s="3">
        <v>1525</v>
      </c>
      <c r="J23" s="3" t="s">
        <v>97</v>
      </c>
      <c r="K23" s="3">
        <v>1931</v>
      </c>
    </row>
    <row r="24" spans="1:11" x14ac:dyDescent="0.3">
      <c r="A24" t="s">
        <v>42</v>
      </c>
      <c r="B24" t="s">
        <v>23</v>
      </c>
      <c r="C24" t="s">
        <v>16</v>
      </c>
      <c r="D24">
        <v>43</v>
      </c>
      <c r="E24">
        <v>2025</v>
      </c>
      <c r="F24" t="s">
        <v>21</v>
      </c>
      <c r="G24" t="s">
        <v>15</v>
      </c>
      <c r="I24" s="3">
        <v>1891</v>
      </c>
      <c r="J24" s="3" t="s">
        <v>97</v>
      </c>
      <c r="K24" s="3">
        <v>1726</v>
      </c>
    </row>
    <row r="25" spans="1:11" x14ac:dyDescent="0.3">
      <c r="A25" t="s">
        <v>43</v>
      </c>
      <c r="B25" t="s">
        <v>9</v>
      </c>
      <c r="C25" t="s">
        <v>10</v>
      </c>
      <c r="D25">
        <v>43</v>
      </c>
      <c r="E25">
        <v>2025</v>
      </c>
      <c r="F25" t="s">
        <v>17</v>
      </c>
      <c r="J25" s="3" t="s">
        <v>97</v>
      </c>
    </row>
    <row r="26" spans="1:11" x14ac:dyDescent="0.3">
      <c r="A26" t="s">
        <v>43</v>
      </c>
      <c r="B26" t="s">
        <v>9</v>
      </c>
      <c r="C26" t="s">
        <v>13</v>
      </c>
      <c r="D26">
        <v>43</v>
      </c>
      <c r="E26">
        <v>2025</v>
      </c>
      <c r="F26" t="s">
        <v>26</v>
      </c>
      <c r="G26" t="s">
        <v>36</v>
      </c>
      <c r="I26" s="3">
        <f>959+903</f>
        <v>1862</v>
      </c>
      <c r="J26" s="3" t="s">
        <v>97</v>
      </c>
      <c r="K26" s="3">
        <f>828+10+895+10</f>
        <v>1743</v>
      </c>
    </row>
    <row r="27" spans="1:11" x14ac:dyDescent="0.3">
      <c r="A27" t="s">
        <v>43</v>
      </c>
      <c r="B27" t="s">
        <v>9</v>
      </c>
      <c r="C27" t="s">
        <v>16</v>
      </c>
      <c r="D27">
        <v>43</v>
      </c>
      <c r="E27">
        <v>2025</v>
      </c>
      <c r="F27" t="s">
        <v>27</v>
      </c>
      <c r="G27" t="s">
        <v>25</v>
      </c>
      <c r="I27" s="3">
        <v>1967</v>
      </c>
      <c r="J27" s="3" t="s">
        <v>97</v>
      </c>
      <c r="K27" s="3">
        <v>1356</v>
      </c>
    </row>
    <row r="28" spans="1:11" x14ac:dyDescent="0.3">
      <c r="A28" t="s">
        <v>44</v>
      </c>
      <c r="B28" t="s">
        <v>19</v>
      </c>
      <c r="C28" t="s">
        <v>16</v>
      </c>
      <c r="D28">
        <v>44</v>
      </c>
      <c r="E28">
        <v>2025</v>
      </c>
      <c r="F28" t="s">
        <v>45</v>
      </c>
      <c r="G28" t="s">
        <v>11</v>
      </c>
      <c r="I28" s="3">
        <f>1642+50</f>
        <v>1692</v>
      </c>
      <c r="J28" s="3" t="s">
        <v>97</v>
      </c>
      <c r="K28" s="3">
        <v>1609</v>
      </c>
    </row>
    <row r="29" spans="1:11" x14ac:dyDescent="0.3">
      <c r="A29" t="s">
        <v>46</v>
      </c>
      <c r="B29" t="s">
        <v>23</v>
      </c>
      <c r="C29" t="s">
        <v>13</v>
      </c>
      <c r="D29">
        <v>44</v>
      </c>
      <c r="E29">
        <v>2025</v>
      </c>
      <c r="F29" s="2" t="s">
        <v>31</v>
      </c>
      <c r="G29" s="2" t="s">
        <v>35</v>
      </c>
      <c r="H29" t="s">
        <v>95</v>
      </c>
      <c r="J29" s="3" t="s">
        <v>97</v>
      </c>
    </row>
    <row r="30" spans="1:11" x14ac:dyDescent="0.3">
      <c r="A30" t="s">
        <v>46</v>
      </c>
      <c r="B30" t="s">
        <v>23</v>
      </c>
      <c r="C30" t="s">
        <v>16</v>
      </c>
      <c r="D30">
        <v>44</v>
      </c>
      <c r="E30">
        <v>2025</v>
      </c>
      <c r="F30" s="2" t="s">
        <v>15</v>
      </c>
      <c r="G30" s="2" t="s">
        <v>24</v>
      </c>
      <c r="H30" t="s">
        <v>95</v>
      </c>
      <c r="J30" s="3" t="s">
        <v>97</v>
      </c>
    </row>
    <row r="31" spans="1:11" x14ac:dyDescent="0.3">
      <c r="A31" t="s">
        <v>47</v>
      </c>
      <c r="B31" t="s">
        <v>9</v>
      </c>
      <c r="C31" t="s">
        <v>29</v>
      </c>
      <c r="D31">
        <v>44</v>
      </c>
      <c r="E31">
        <v>2025</v>
      </c>
      <c r="F31" t="s">
        <v>20</v>
      </c>
      <c r="G31" t="s">
        <v>12</v>
      </c>
      <c r="I31" s="3">
        <v>1604</v>
      </c>
      <c r="J31" s="3" t="s">
        <v>97</v>
      </c>
      <c r="K31" s="3">
        <f>853+870</f>
        <v>1723</v>
      </c>
    </row>
    <row r="32" spans="1:11" x14ac:dyDescent="0.3">
      <c r="A32" t="s">
        <v>47</v>
      </c>
      <c r="B32" t="s">
        <v>9</v>
      </c>
      <c r="C32" t="s">
        <v>32</v>
      </c>
      <c r="D32">
        <v>44</v>
      </c>
      <c r="E32">
        <v>2025</v>
      </c>
      <c r="F32" t="s">
        <v>21</v>
      </c>
      <c r="G32" t="s">
        <v>14</v>
      </c>
      <c r="I32" s="3">
        <v>1842</v>
      </c>
      <c r="J32" s="3" t="s">
        <v>97</v>
      </c>
      <c r="K32" s="3">
        <v>1831</v>
      </c>
    </row>
    <row r="33" spans="1:12" x14ac:dyDescent="0.3">
      <c r="A33" t="s">
        <v>48</v>
      </c>
      <c r="B33" t="s">
        <v>19</v>
      </c>
      <c r="C33" t="s">
        <v>16</v>
      </c>
      <c r="D33">
        <v>45</v>
      </c>
      <c r="E33">
        <v>2025</v>
      </c>
      <c r="F33" t="s">
        <v>11</v>
      </c>
      <c r="G33" t="s">
        <v>36</v>
      </c>
      <c r="I33" s="3">
        <v>1896</v>
      </c>
      <c r="J33" s="3" t="s">
        <v>97</v>
      </c>
      <c r="K33" s="3">
        <v>1749</v>
      </c>
    </row>
    <row r="34" spans="1:12" x14ac:dyDescent="0.3">
      <c r="A34" t="s">
        <v>49</v>
      </c>
      <c r="B34" t="s">
        <v>23</v>
      </c>
      <c r="C34" t="s">
        <v>13</v>
      </c>
      <c r="D34">
        <v>45</v>
      </c>
      <c r="E34">
        <v>2025</v>
      </c>
      <c r="F34" t="s">
        <v>12</v>
      </c>
      <c r="G34" t="s">
        <v>25</v>
      </c>
      <c r="I34" s="3">
        <f>765+869</f>
        <v>1634</v>
      </c>
      <c r="J34" s="3" t="s">
        <v>97</v>
      </c>
      <c r="K34" s="3">
        <f>1622</f>
        <v>1622</v>
      </c>
    </row>
    <row r="35" spans="1:12" x14ac:dyDescent="0.3">
      <c r="A35" t="s">
        <v>49</v>
      </c>
      <c r="B35" t="s">
        <v>23</v>
      </c>
      <c r="C35" t="s">
        <v>16</v>
      </c>
      <c r="D35">
        <v>45</v>
      </c>
      <c r="E35">
        <v>2025</v>
      </c>
      <c r="F35" t="s">
        <v>15</v>
      </c>
      <c r="G35" t="s">
        <v>20</v>
      </c>
      <c r="I35" s="3">
        <v>1875</v>
      </c>
      <c r="J35" s="3" t="s">
        <v>97</v>
      </c>
      <c r="K35" s="3">
        <f>1549+30</f>
        <v>1579</v>
      </c>
    </row>
    <row r="36" spans="1:12" x14ac:dyDescent="0.3">
      <c r="A36" t="s">
        <v>50</v>
      </c>
      <c r="B36" t="s">
        <v>9</v>
      </c>
      <c r="C36" t="s">
        <v>10</v>
      </c>
      <c r="D36">
        <v>45</v>
      </c>
      <c r="E36">
        <v>2025</v>
      </c>
      <c r="F36" t="s">
        <v>27</v>
      </c>
      <c r="G36" t="s">
        <v>30</v>
      </c>
      <c r="I36" s="3">
        <v>1844</v>
      </c>
      <c r="J36" s="3" t="s">
        <v>97</v>
      </c>
      <c r="K36" s="3">
        <v>1626</v>
      </c>
      <c r="L36" s="20" t="s">
        <v>174</v>
      </c>
    </row>
    <row r="37" spans="1:12" x14ac:dyDescent="0.3">
      <c r="A37" t="s">
        <v>50</v>
      </c>
      <c r="B37" t="s">
        <v>9</v>
      </c>
      <c r="C37" t="s">
        <v>13</v>
      </c>
      <c r="D37">
        <v>45</v>
      </c>
      <c r="E37">
        <v>2025</v>
      </c>
      <c r="F37" t="s">
        <v>35</v>
      </c>
      <c r="G37" t="s">
        <v>45</v>
      </c>
      <c r="I37" s="3">
        <f>837+716+40</f>
        <v>1593</v>
      </c>
      <c r="J37" s="3" t="s">
        <v>97</v>
      </c>
      <c r="K37" s="3">
        <f>674+729+110</f>
        <v>1513</v>
      </c>
    </row>
    <row r="38" spans="1:12" x14ac:dyDescent="0.3">
      <c r="A38" t="s">
        <v>50</v>
      </c>
      <c r="B38" t="s">
        <v>9</v>
      </c>
      <c r="C38" t="s">
        <v>16</v>
      </c>
      <c r="D38">
        <v>45</v>
      </c>
      <c r="E38">
        <v>2025</v>
      </c>
      <c r="F38" t="s">
        <v>14</v>
      </c>
      <c r="G38" t="s">
        <v>24</v>
      </c>
      <c r="I38" s="3">
        <v>1924</v>
      </c>
      <c r="J38" s="3" t="s">
        <v>97</v>
      </c>
      <c r="K38" s="14">
        <v>2067</v>
      </c>
    </row>
    <row r="39" spans="1:12" x14ac:dyDescent="0.3">
      <c r="A39" t="s">
        <v>51</v>
      </c>
      <c r="B39" t="s">
        <v>19</v>
      </c>
      <c r="C39" t="s">
        <v>16</v>
      </c>
      <c r="D39">
        <v>46</v>
      </c>
      <c r="E39">
        <v>2025</v>
      </c>
      <c r="F39" t="s">
        <v>11</v>
      </c>
      <c r="G39" t="s">
        <v>21</v>
      </c>
      <c r="I39" s="3">
        <v>1701</v>
      </c>
      <c r="J39" s="3" t="s">
        <v>97</v>
      </c>
      <c r="K39" s="3">
        <v>1952</v>
      </c>
    </row>
    <row r="40" spans="1:12" x14ac:dyDescent="0.3">
      <c r="A40" t="s">
        <v>52</v>
      </c>
      <c r="B40" t="s">
        <v>23</v>
      </c>
      <c r="C40" t="s">
        <v>13</v>
      </c>
      <c r="D40">
        <v>46</v>
      </c>
      <c r="E40">
        <v>2025</v>
      </c>
      <c r="F40" s="2" t="s">
        <v>36</v>
      </c>
      <c r="G40" s="2" t="s">
        <v>12</v>
      </c>
      <c r="H40" t="s">
        <v>184</v>
      </c>
      <c r="I40" s="3">
        <f>924+962+10</f>
        <v>1896</v>
      </c>
      <c r="J40" s="3" t="s">
        <v>97</v>
      </c>
      <c r="K40" s="3">
        <f>705+828</f>
        <v>1533</v>
      </c>
    </row>
    <row r="41" spans="1:12" x14ac:dyDescent="0.3">
      <c r="A41" t="s">
        <v>52</v>
      </c>
      <c r="B41" t="s">
        <v>23</v>
      </c>
      <c r="C41" t="s">
        <v>16</v>
      </c>
      <c r="D41">
        <v>46</v>
      </c>
      <c r="E41">
        <v>2025</v>
      </c>
      <c r="F41" t="s">
        <v>20</v>
      </c>
      <c r="G41" t="s">
        <v>25</v>
      </c>
      <c r="I41" s="3">
        <f>1783+10</f>
        <v>1793</v>
      </c>
      <c r="J41" s="3" t="s">
        <v>97</v>
      </c>
      <c r="K41" s="3">
        <f>1449+30</f>
        <v>1479</v>
      </c>
    </row>
    <row r="42" spans="1:12" x14ac:dyDescent="0.3">
      <c r="A42" t="s">
        <v>53</v>
      </c>
      <c r="B42" t="s">
        <v>9</v>
      </c>
      <c r="C42" t="s">
        <v>29</v>
      </c>
      <c r="D42">
        <v>46</v>
      </c>
      <c r="E42">
        <v>2025</v>
      </c>
      <c r="F42" t="s">
        <v>31</v>
      </c>
      <c r="G42" t="s">
        <v>26</v>
      </c>
      <c r="I42" s="3">
        <f>944+961</f>
        <v>1905</v>
      </c>
      <c r="J42" s="3" t="s">
        <v>97</v>
      </c>
      <c r="K42" s="3">
        <f>929+946</f>
        <v>1875</v>
      </c>
    </row>
    <row r="43" spans="1:12" x14ac:dyDescent="0.3">
      <c r="A43" t="s">
        <v>53</v>
      </c>
      <c r="B43" t="s">
        <v>9</v>
      </c>
      <c r="C43" t="s">
        <v>32</v>
      </c>
      <c r="D43">
        <v>46</v>
      </c>
      <c r="E43">
        <v>2025</v>
      </c>
      <c r="F43" s="2" t="s">
        <v>35</v>
      </c>
      <c r="G43" s="2" t="s">
        <v>15</v>
      </c>
      <c r="H43" t="s">
        <v>191</v>
      </c>
      <c r="I43" s="3">
        <f>848+888+10</f>
        <v>1746</v>
      </c>
      <c r="J43" s="3" t="s">
        <v>97</v>
      </c>
      <c r="K43" s="3">
        <f>880+837</f>
        <v>1717</v>
      </c>
    </row>
    <row r="44" spans="1:12" x14ac:dyDescent="0.3">
      <c r="A44" t="s">
        <v>54</v>
      </c>
      <c r="B44" t="s">
        <v>19</v>
      </c>
      <c r="C44" t="s">
        <v>16</v>
      </c>
      <c r="D44">
        <v>47</v>
      </c>
      <c r="E44">
        <v>2025</v>
      </c>
      <c r="F44" s="2" t="s">
        <v>14</v>
      </c>
      <c r="G44" s="2" t="s">
        <v>11</v>
      </c>
      <c r="H44" t="s">
        <v>185</v>
      </c>
      <c r="I44" s="3">
        <v>1836</v>
      </c>
      <c r="J44" s="3" t="s">
        <v>97</v>
      </c>
      <c r="K44" s="3">
        <v>1750</v>
      </c>
    </row>
    <row r="45" spans="1:12" x14ac:dyDescent="0.3">
      <c r="A45" t="s">
        <v>55</v>
      </c>
      <c r="B45" t="s">
        <v>23</v>
      </c>
      <c r="C45" t="s">
        <v>13</v>
      </c>
      <c r="D45">
        <v>47</v>
      </c>
      <c r="E45">
        <v>2025</v>
      </c>
      <c r="F45" s="29" t="s">
        <v>21</v>
      </c>
      <c r="G45" s="29" t="s">
        <v>12</v>
      </c>
      <c r="H45" s="29"/>
      <c r="I45" s="30">
        <v>1756</v>
      </c>
      <c r="J45" s="30" t="s">
        <v>97</v>
      </c>
      <c r="K45" s="30">
        <v>1724</v>
      </c>
    </row>
    <row r="46" spans="1:12" x14ac:dyDescent="0.3">
      <c r="A46" t="s">
        <v>55</v>
      </c>
      <c r="B46" t="s">
        <v>23</v>
      </c>
      <c r="C46" t="s">
        <v>16</v>
      </c>
      <c r="D46">
        <v>47</v>
      </c>
      <c r="E46">
        <v>2025</v>
      </c>
      <c r="F46" t="s">
        <v>45</v>
      </c>
      <c r="G46" t="s">
        <v>20</v>
      </c>
      <c r="I46" s="3">
        <f>1527+80</f>
        <v>1607</v>
      </c>
      <c r="J46" s="3" t="s">
        <v>97</v>
      </c>
      <c r="K46" s="3">
        <f>1671+40</f>
        <v>1711</v>
      </c>
    </row>
    <row r="47" spans="1:12" x14ac:dyDescent="0.3">
      <c r="A47" t="s">
        <v>56</v>
      </c>
      <c r="B47" t="s">
        <v>9</v>
      </c>
      <c r="C47" t="s">
        <v>10</v>
      </c>
      <c r="D47">
        <v>47</v>
      </c>
      <c r="E47">
        <v>2025</v>
      </c>
      <c r="F47" t="s">
        <v>24</v>
      </c>
      <c r="G47" t="s">
        <v>27</v>
      </c>
      <c r="I47" s="21">
        <v>2029</v>
      </c>
      <c r="J47" s="3" t="s">
        <v>97</v>
      </c>
      <c r="K47" s="3">
        <v>1797</v>
      </c>
    </row>
    <row r="48" spans="1:12" x14ac:dyDescent="0.3">
      <c r="A48" t="s">
        <v>56</v>
      </c>
      <c r="B48" t="s">
        <v>9</v>
      </c>
      <c r="C48" t="s">
        <v>13</v>
      </c>
      <c r="D48">
        <v>47</v>
      </c>
      <c r="E48">
        <v>2025</v>
      </c>
      <c r="F48" t="s">
        <v>26</v>
      </c>
      <c r="G48" t="s">
        <v>35</v>
      </c>
      <c r="I48" s="3">
        <f>973+966</f>
        <v>1939</v>
      </c>
      <c r="J48" s="3" t="s">
        <v>97</v>
      </c>
      <c r="K48" s="3">
        <f>789+778+50</f>
        <v>1617</v>
      </c>
    </row>
    <row r="49" spans="1:11" x14ac:dyDescent="0.3">
      <c r="A49" t="s">
        <v>56</v>
      </c>
      <c r="B49" t="s">
        <v>9</v>
      </c>
      <c r="C49" t="s">
        <v>16</v>
      </c>
      <c r="D49">
        <v>47</v>
      </c>
      <c r="E49">
        <v>2025</v>
      </c>
      <c r="F49" t="s">
        <v>15</v>
      </c>
      <c r="G49" t="s">
        <v>36</v>
      </c>
      <c r="I49" s="3">
        <f>881+997</f>
        <v>1878</v>
      </c>
      <c r="J49" s="3" t="s">
        <v>97</v>
      </c>
      <c r="K49" s="3">
        <f>926+959</f>
        <v>1885</v>
      </c>
    </row>
    <row r="50" spans="1:11" x14ac:dyDescent="0.3">
      <c r="A50" t="s">
        <v>57</v>
      </c>
      <c r="B50" t="s">
        <v>19</v>
      </c>
      <c r="C50" t="s">
        <v>16</v>
      </c>
      <c r="D50">
        <v>48</v>
      </c>
      <c r="E50">
        <v>2025</v>
      </c>
      <c r="F50" t="s">
        <v>25</v>
      </c>
      <c r="G50" t="s">
        <v>11</v>
      </c>
      <c r="I50" s="3">
        <f>1569+30</f>
        <v>1599</v>
      </c>
      <c r="J50" s="3" t="s">
        <v>97</v>
      </c>
      <c r="K50" s="3">
        <v>1705</v>
      </c>
    </row>
    <row r="51" spans="1:11" x14ac:dyDescent="0.3">
      <c r="A51" t="s">
        <v>58</v>
      </c>
      <c r="B51" t="s">
        <v>23</v>
      </c>
      <c r="C51" t="s">
        <v>13</v>
      </c>
      <c r="D51">
        <v>48</v>
      </c>
      <c r="E51">
        <v>2025</v>
      </c>
      <c r="F51" t="s">
        <v>12</v>
      </c>
      <c r="G51" t="s">
        <v>30</v>
      </c>
      <c r="I51" s="3">
        <f>884+841</f>
        <v>1725</v>
      </c>
      <c r="J51" s="3" t="s">
        <v>97</v>
      </c>
      <c r="K51" s="3">
        <f>807+828+20</f>
        <v>1655</v>
      </c>
    </row>
    <row r="52" spans="1:11" x14ac:dyDescent="0.3">
      <c r="A52" s="22">
        <v>46353</v>
      </c>
      <c r="B52" s="2" t="s">
        <v>190</v>
      </c>
      <c r="C52" s="2" t="s">
        <v>16</v>
      </c>
      <c r="D52">
        <v>48</v>
      </c>
      <c r="E52">
        <v>2025</v>
      </c>
      <c r="F52" t="s">
        <v>20</v>
      </c>
      <c r="G52" t="s">
        <v>14</v>
      </c>
      <c r="I52" s="3">
        <v>1680</v>
      </c>
      <c r="J52" s="3" t="s">
        <v>97</v>
      </c>
      <c r="K52" s="3">
        <v>1692</v>
      </c>
    </row>
    <row r="53" spans="1:11" x14ac:dyDescent="0.3">
      <c r="A53" t="s">
        <v>59</v>
      </c>
      <c r="B53" t="s">
        <v>9</v>
      </c>
      <c r="C53" t="s">
        <v>29</v>
      </c>
      <c r="D53">
        <v>48</v>
      </c>
      <c r="E53">
        <v>2025</v>
      </c>
      <c r="F53" t="s">
        <v>45</v>
      </c>
      <c r="G53" t="s">
        <v>27</v>
      </c>
      <c r="J53" s="3" t="s">
        <v>97</v>
      </c>
    </row>
    <row r="54" spans="1:11" x14ac:dyDescent="0.3">
      <c r="A54" t="s">
        <v>59</v>
      </c>
      <c r="B54" t="s">
        <v>9</v>
      </c>
      <c r="C54" t="s">
        <v>32</v>
      </c>
      <c r="D54">
        <v>48</v>
      </c>
      <c r="E54">
        <v>2025</v>
      </c>
      <c r="F54" t="s">
        <v>36</v>
      </c>
      <c r="G54" t="s">
        <v>21</v>
      </c>
      <c r="J54" s="3" t="s">
        <v>97</v>
      </c>
    </row>
    <row r="55" spans="1:11" x14ac:dyDescent="0.3">
      <c r="A55" t="s">
        <v>60</v>
      </c>
      <c r="B55" t="s">
        <v>19</v>
      </c>
      <c r="C55" t="s">
        <v>16</v>
      </c>
      <c r="D55">
        <v>49</v>
      </c>
      <c r="E55">
        <v>2025</v>
      </c>
      <c r="F55" t="s">
        <v>26</v>
      </c>
      <c r="G55" t="s">
        <v>11</v>
      </c>
      <c r="J55" s="3" t="s">
        <v>97</v>
      </c>
    </row>
    <row r="56" spans="1:11" x14ac:dyDescent="0.3">
      <c r="A56" t="s">
        <v>61</v>
      </c>
      <c r="B56" t="s">
        <v>23</v>
      </c>
      <c r="C56" t="s">
        <v>13</v>
      </c>
      <c r="D56">
        <v>49</v>
      </c>
      <c r="E56">
        <v>2025</v>
      </c>
      <c r="F56" t="s">
        <v>27</v>
      </c>
      <c r="G56" t="s">
        <v>12</v>
      </c>
      <c r="J56" s="3" t="s">
        <v>97</v>
      </c>
    </row>
    <row r="57" spans="1:11" x14ac:dyDescent="0.3">
      <c r="A57" t="s">
        <v>61</v>
      </c>
      <c r="B57" t="s">
        <v>23</v>
      </c>
      <c r="C57" t="s">
        <v>16</v>
      </c>
      <c r="D57">
        <v>49</v>
      </c>
      <c r="E57">
        <v>2025</v>
      </c>
      <c r="F57" t="s">
        <v>31</v>
      </c>
      <c r="G57" t="s">
        <v>45</v>
      </c>
      <c r="J57" s="3" t="s">
        <v>97</v>
      </c>
    </row>
    <row r="58" spans="1:11" x14ac:dyDescent="0.3">
      <c r="A58" t="s">
        <v>62</v>
      </c>
      <c r="B58" t="s">
        <v>9</v>
      </c>
      <c r="C58" t="s">
        <v>10</v>
      </c>
      <c r="D58">
        <v>49</v>
      </c>
      <c r="E58">
        <v>2025</v>
      </c>
      <c r="F58" t="s">
        <v>35</v>
      </c>
      <c r="G58" t="s">
        <v>20</v>
      </c>
      <c r="J58" s="3" t="s">
        <v>97</v>
      </c>
    </row>
    <row r="59" spans="1:11" x14ac:dyDescent="0.3">
      <c r="A59" t="s">
        <v>62</v>
      </c>
      <c r="B59" t="s">
        <v>9</v>
      </c>
      <c r="C59" t="s">
        <v>13</v>
      </c>
      <c r="D59">
        <v>49</v>
      </c>
      <c r="E59">
        <v>2025</v>
      </c>
      <c r="F59" s="2" t="s">
        <v>24</v>
      </c>
      <c r="G59" s="2" t="s">
        <v>36</v>
      </c>
      <c r="H59" t="s">
        <v>175</v>
      </c>
      <c r="I59" s="3">
        <v>1975</v>
      </c>
      <c r="J59" s="3" t="s">
        <v>97</v>
      </c>
      <c r="K59" s="3">
        <v>1899</v>
      </c>
    </row>
    <row r="60" spans="1:11" x14ac:dyDescent="0.3">
      <c r="A60" t="s">
        <v>62</v>
      </c>
      <c r="B60" t="s">
        <v>9</v>
      </c>
      <c r="C60" t="s">
        <v>16</v>
      </c>
      <c r="D60">
        <v>49</v>
      </c>
      <c r="E60">
        <v>2025</v>
      </c>
      <c r="F60" t="s">
        <v>25</v>
      </c>
      <c r="G60" t="s">
        <v>21</v>
      </c>
      <c r="J60" s="3" t="s">
        <v>97</v>
      </c>
    </row>
    <row r="61" spans="1:11" x14ac:dyDescent="0.3">
      <c r="A61" t="s">
        <v>63</v>
      </c>
      <c r="B61" t="s">
        <v>19</v>
      </c>
      <c r="C61" t="s">
        <v>16</v>
      </c>
      <c r="D61">
        <v>50</v>
      </c>
      <c r="E61">
        <v>2025</v>
      </c>
      <c r="F61" t="s">
        <v>14</v>
      </c>
      <c r="G61" t="s">
        <v>26</v>
      </c>
      <c r="J61" s="3" t="s">
        <v>97</v>
      </c>
    </row>
    <row r="62" spans="1:11" x14ac:dyDescent="0.3">
      <c r="A62" t="s">
        <v>64</v>
      </c>
      <c r="B62" t="s">
        <v>23</v>
      </c>
      <c r="C62" t="s">
        <v>13</v>
      </c>
      <c r="D62">
        <v>50</v>
      </c>
      <c r="E62">
        <v>2025</v>
      </c>
      <c r="F62" t="s">
        <v>31</v>
      </c>
      <c r="G62" t="s">
        <v>12</v>
      </c>
      <c r="J62" s="3" t="s">
        <v>97</v>
      </c>
    </row>
    <row r="63" spans="1:11" x14ac:dyDescent="0.3">
      <c r="A63" t="s">
        <v>64</v>
      </c>
      <c r="B63" t="s">
        <v>23</v>
      </c>
      <c r="C63" t="s">
        <v>16</v>
      </c>
      <c r="D63">
        <v>50</v>
      </c>
      <c r="E63">
        <v>2025</v>
      </c>
      <c r="F63" t="s">
        <v>30</v>
      </c>
      <c r="G63" t="s">
        <v>15</v>
      </c>
      <c r="J63" s="3" t="s">
        <v>97</v>
      </c>
    </row>
    <row r="64" spans="1:11" x14ac:dyDescent="0.3">
      <c r="A64" t="s">
        <v>65</v>
      </c>
      <c r="B64" t="s">
        <v>9</v>
      </c>
      <c r="C64" t="s">
        <v>29</v>
      </c>
      <c r="D64">
        <v>50</v>
      </c>
      <c r="E64">
        <v>2025</v>
      </c>
      <c r="F64" t="s">
        <v>24</v>
      </c>
      <c r="G64" t="s">
        <v>20</v>
      </c>
      <c r="J64" s="3" t="s">
        <v>97</v>
      </c>
    </row>
    <row r="65" spans="1:10" x14ac:dyDescent="0.3">
      <c r="A65" t="s">
        <v>65</v>
      </c>
      <c r="B65" t="s">
        <v>9</v>
      </c>
      <c r="C65" t="s">
        <v>32</v>
      </c>
      <c r="D65">
        <v>50</v>
      </c>
      <c r="E65">
        <v>2025</v>
      </c>
      <c r="F65" t="s">
        <v>27</v>
      </c>
      <c r="G65" t="s">
        <v>21</v>
      </c>
      <c r="J65" s="3" t="s">
        <v>97</v>
      </c>
    </row>
    <row r="66" spans="1:10" x14ac:dyDescent="0.3">
      <c r="A66" t="s">
        <v>66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J66" s="3" t="s">
        <v>97</v>
      </c>
    </row>
    <row r="67" spans="1:10" x14ac:dyDescent="0.3">
      <c r="A67" t="s">
        <v>66</v>
      </c>
      <c r="B67" t="s">
        <v>9</v>
      </c>
      <c r="C67" t="s">
        <v>32</v>
      </c>
      <c r="D67">
        <v>2</v>
      </c>
      <c r="E67">
        <v>2026</v>
      </c>
      <c r="F67" t="s">
        <v>21</v>
      </c>
      <c r="G67" t="s">
        <v>45</v>
      </c>
      <c r="J67" s="3" t="s">
        <v>97</v>
      </c>
    </row>
    <row r="68" spans="1:10" x14ac:dyDescent="0.3">
      <c r="A68" t="s">
        <v>67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J68" s="3" t="s">
        <v>97</v>
      </c>
    </row>
    <row r="69" spans="1:10" x14ac:dyDescent="0.3">
      <c r="A69" t="s">
        <v>68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36</v>
      </c>
      <c r="J69" s="3" t="s">
        <v>97</v>
      </c>
    </row>
    <row r="70" spans="1:10" x14ac:dyDescent="0.3">
      <c r="A70" t="s">
        <v>68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J70" s="3" t="s">
        <v>97</v>
      </c>
    </row>
    <row r="71" spans="1:10" x14ac:dyDescent="0.3">
      <c r="A71" t="s">
        <v>69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J71" s="3" t="s">
        <v>97</v>
      </c>
    </row>
    <row r="72" spans="1:10" x14ac:dyDescent="0.3">
      <c r="A72" t="s">
        <v>69</v>
      </c>
      <c r="B72" t="s">
        <v>9</v>
      </c>
      <c r="C72" t="s">
        <v>13</v>
      </c>
      <c r="D72">
        <v>3</v>
      </c>
      <c r="E72">
        <v>2026</v>
      </c>
      <c r="F72" t="s">
        <v>12</v>
      </c>
      <c r="G72" t="s">
        <v>45</v>
      </c>
      <c r="J72" s="3" t="s">
        <v>97</v>
      </c>
    </row>
    <row r="73" spans="1:10" x14ac:dyDescent="0.3">
      <c r="A73" t="s">
        <v>69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J73" s="3" t="s">
        <v>97</v>
      </c>
    </row>
    <row r="74" spans="1:10" x14ac:dyDescent="0.3">
      <c r="A74" t="s">
        <v>70</v>
      </c>
      <c r="B74" t="s">
        <v>19</v>
      </c>
      <c r="C74" t="s">
        <v>16</v>
      </c>
      <c r="D74">
        <v>4</v>
      </c>
      <c r="E74">
        <v>2026</v>
      </c>
      <c r="F74" t="s">
        <v>35</v>
      </c>
      <c r="G74" t="s">
        <v>21</v>
      </c>
      <c r="J74" s="3" t="s">
        <v>97</v>
      </c>
    </row>
    <row r="75" spans="1:10" x14ac:dyDescent="0.3">
      <c r="A75" t="s">
        <v>71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J75" s="3" t="s">
        <v>97</v>
      </c>
    </row>
    <row r="76" spans="1:10" x14ac:dyDescent="0.3">
      <c r="A76" t="s">
        <v>71</v>
      </c>
      <c r="B76" t="s">
        <v>23</v>
      </c>
      <c r="C76" t="s">
        <v>16</v>
      </c>
      <c r="D76">
        <v>4</v>
      </c>
      <c r="E76">
        <v>2026</v>
      </c>
      <c r="F76" t="s">
        <v>36</v>
      </c>
      <c r="G76" t="s">
        <v>27</v>
      </c>
      <c r="J76" s="3" t="s">
        <v>97</v>
      </c>
    </row>
    <row r="77" spans="1:10" x14ac:dyDescent="0.3">
      <c r="A77" t="s">
        <v>72</v>
      </c>
      <c r="B77" t="s">
        <v>9</v>
      </c>
      <c r="C77" t="s">
        <v>29</v>
      </c>
      <c r="D77">
        <v>4</v>
      </c>
      <c r="E77">
        <v>2026</v>
      </c>
      <c r="F77" t="s">
        <v>31</v>
      </c>
      <c r="G77" t="s">
        <v>24</v>
      </c>
      <c r="J77" s="3" t="s">
        <v>97</v>
      </c>
    </row>
    <row r="78" spans="1:10" x14ac:dyDescent="0.3">
      <c r="A78" t="s">
        <v>72</v>
      </c>
      <c r="B78" t="s">
        <v>9</v>
      </c>
      <c r="C78" t="s">
        <v>32</v>
      </c>
      <c r="D78">
        <v>4</v>
      </c>
      <c r="E78">
        <v>2026</v>
      </c>
      <c r="F78" t="s">
        <v>11</v>
      </c>
      <c r="G78" t="s">
        <v>30</v>
      </c>
      <c r="J78" s="3" t="s">
        <v>97</v>
      </c>
    </row>
    <row r="79" spans="1:10" x14ac:dyDescent="0.3">
      <c r="A79" t="s">
        <v>73</v>
      </c>
      <c r="B79" t="s">
        <v>19</v>
      </c>
      <c r="C79" t="s">
        <v>16</v>
      </c>
      <c r="D79">
        <v>5</v>
      </c>
      <c r="E79">
        <v>2026</v>
      </c>
      <c r="F79" t="s">
        <v>45</v>
      </c>
      <c r="G79" t="s">
        <v>14</v>
      </c>
      <c r="J79" s="3" t="s">
        <v>97</v>
      </c>
    </row>
    <row r="80" spans="1:10" x14ac:dyDescent="0.3">
      <c r="A80" t="s">
        <v>74</v>
      </c>
      <c r="B80" t="s">
        <v>23</v>
      </c>
      <c r="C80" t="s">
        <v>13</v>
      </c>
      <c r="D80">
        <v>5</v>
      </c>
      <c r="E80">
        <v>2026</v>
      </c>
      <c r="F80" t="s">
        <v>20</v>
      </c>
      <c r="G80" t="s">
        <v>26</v>
      </c>
      <c r="J80" s="3" t="s">
        <v>97</v>
      </c>
    </row>
    <row r="81" spans="1:10" x14ac:dyDescent="0.3">
      <c r="A81" t="s">
        <v>74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35</v>
      </c>
      <c r="J81" s="3" t="s">
        <v>97</v>
      </c>
    </row>
    <row r="82" spans="1:10" x14ac:dyDescent="0.3">
      <c r="A82" t="s">
        <v>75</v>
      </c>
      <c r="B82" t="s">
        <v>9</v>
      </c>
      <c r="C82" t="s">
        <v>10</v>
      </c>
      <c r="D82">
        <v>5</v>
      </c>
      <c r="E82">
        <v>2026</v>
      </c>
      <c r="F82" t="s">
        <v>21</v>
      </c>
      <c r="G82" t="s">
        <v>31</v>
      </c>
      <c r="J82" s="3" t="s">
        <v>97</v>
      </c>
    </row>
    <row r="83" spans="1:10" x14ac:dyDescent="0.3">
      <c r="A83" t="s">
        <v>75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J83" s="3" t="s">
        <v>97</v>
      </c>
    </row>
    <row r="84" spans="1:10" x14ac:dyDescent="0.3">
      <c r="A84" t="s">
        <v>75</v>
      </c>
      <c r="B84" t="s">
        <v>9</v>
      </c>
      <c r="C84" t="s">
        <v>16</v>
      </c>
      <c r="D84">
        <v>5</v>
      </c>
      <c r="E84">
        <v>2026</v>
      </c>
      <c r="F84" t="s">
        <v>36</v>
      </c>
      <c r="G84" t="s">
        <v>25</v>
      </c>
      <c r="J84" s="3" t="s">
        <v>97</v>
      </c>
    </row>
    <row r="85" spans="1:10" x14ac:dyDescent="0.3">
      <c r="A85" t="s">
        <v>76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45</v>
      </c>
      <c r="J85" s="3" t="s">
        <v>97</v>
      </c>
    </row>
    <row r="86" spans="1:10" x14ac:dyDescent="0.3">
      <c r="A86" t="s">
        <v>77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J86" s="3" t="s">
        <v>97</v>
      </c>
    </row>
    <row r="87" spans="1:10" x14ac:dyDescent="0.3">
      <c r="A87" t="s">
        <v>77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J87" s="3" t="s">
        <v>97</v>
      </c>
    </row>
    <row r="88" spans="1:10" x14ac:dyDescent="0.3">
      <c r="A88" t="s">
        <v>78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J88" s="3" t="s">
        <v>97</v>
      </c>
    </row>
    <row r="89" spans="1:10" x14ac:dyDescent="0.3">
      <c r="A89" t="s">
        <v>78</v>
      </c>
      <c r="B89" t="s">
        <v>9</v>
      </c>
      <c r="C89" t="s">
        <v>32</v>
      </c>
      <c r="D89">
        <v>6</v>
      </c>
      <c r="E89">
        <v>2026</v>
      </c>
      <c r="F89" t="s">
        <v>36</v>
      </c>
      <c r="G89" t="s">
        <v>31</v>
      </c>
      <c r="J89" s="3" t="s">
        <v>97</v>
      </c>
    </row>
    <row r="90" spans="1:10" x14ac:dyDescent="0.3">
      <c r="A90" t="s">
        <v>79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45</v>
      </c>
      <c r="J90" s="3" t="s">
        <v>97</v>
      </c>
    </row>
    <row r="91" spans="1:10" x14ac:dyDescent="0.3">
      <c r="A91" t="s">
        <v>80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J91" s="3" t="s">
        <v>97</v>
      </c>
    </row>
    <row r="92" spans="1:10" x14ac:dyDescent="0.3">
      <c r="A92" t="s">
        <v>80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t="s">
        <v>27</v>
      </c>
      <c r="J92" s="3" t="s">
        <v>97</v>
      </c>
    </row>
    <row r="93" spans="1:10" x14ac:dyDescent="0.3">
      <c r="A93" t="s">
        <v>81</v>
      </c>
      <c r="B93" t="s">
        <v>9</v>
      </c>
      <c r="C93" t="s">
        <v>10</v>
      </c>
      <c r="D93">
        <v>7</v>
      </c>
      <c r="E93">
        <v>2026</v>
      </c>
      <c r="F93" t="s">
        <v>35</v>
      </c>
      <c r="G93" t="s">
        <v>30</v>
      </c>
      <c r="J93" s="3" t="s">
        <v>97</v>
      </c>
    </row>
    <row r="94" spans="1:10" x14ac:dyDescent="0.3">
      <c r="A94" t="s">
        <v>81</v>
      </c>
      <c r="B94" t="s">
        <v>9</v>
      </c>
      <c r="C94" t="s">
        <v>13</v>
      </c>
      <c r="D94">
        <v>7</v>
      </c>
      <c r="E94">
        <v>2026</v>
      </c>
      <c r="F94" t="s">
        <v>14</v>
      </c>
      <c r="G94" t="s">
        <v>31</v>
      </c>
      <c r="J94" s="3" t="s">
        <v>97</v>
      </c>
    </row>
    <row r="95" spans="1:10" x14ac:dyDescent="0.3">
      <c r="A95" t="s">
        <v>81</v>
      </c>
      <c r="B95" t="s">
        <v>9</v>
      </c>
      <c r="C95" t="s">
        <v>16</v>
      </c>
      <c r="D95">
        <v>7</v>
      </c>
      <c r="E95">
        <v>2026</v>
      </c>
      <c r="F95" t="s">
        <v>17</v>
      </c>
      <c r="J95" s="3" t="s">
        <v>97</v>
      </c>
    </row>
    <row r="96" spans="1:10" x14ac:dyDescent="0.3">
      <c r="A96" t="s">
        <v>82</v>
      </c>
      <c r="B96" t="s">
        <v>19</v>
      </c>
      <c r="C96" t="s">
        <v>16</v>
      </c>
      <c r="D96">
        <v>8</v>
      </c>
      <c r="E96">
        <v>2026</v>
      </c>
      <c r="F96" t="s">
        <v>45</v>
      </c>
      <c r="G96" t="s">
        <v>24</v>
      </c>
      <c r="J96" s="3" t="s">
        <v>97</v>
      </c>
    </row>
    <row r="97" spans="1:10" x14ac:dyDescent="0.3">
      <c r="A97" t="s">
        <v>83</v>
      </c>
      <c r="B97" t="s">
        <v>23</v>
      </c>
      <c r="C97" t="s">
        <v>13</v>
      </c>
      <c r="D97">
        <v>8</v>
      </c>
      <c r="E97">
        <v>2026</v>
      </c>
      <c r="F97" t="s">
        <v>25</v>
      </c>
      <c r="G97" t="s">
        <v>26</v>
      </c>
      <c r="J97" s="3" t="s">
        <v>97</v>
      </c>
    </row>
    <row r="98" spans="1:10" x14ac:dyDescent="0.3">
      <c r="A98" t="s">
        <v>83</v>
      </c>
      <c r="B98" t="s">
        <v>23</v>
      </c>
      <c r="C98" t="s">
        <v>16</v>
      </c>
      <c r="D98">
        <v>8</v>
      </c>
      <c r="E98">
        <v>2026</v>
      </c>
      <c r="F98" t="s">
        <v>11</v>
      </c>
      <c r="G98" t="s">
        <v>35</v>
      </c>
      <c r="J98" s="3" t="s">
        <v>97</v>
      </c>
    </row>
    <row r="99" spans="1:10" x14ac:dyDescent="0.3">
      <c r="A99" t="s">
        <v>84</v>
      </c>
      <c r="B99" t="s">
        <v>9</v>
      </c>
      <c r="C99" t="s">
        <v>29</v>
      </c>
      <c r="D99">
        <v>8</v>
      </c>
      <c r="E99">
        <v>2026</v>
      </c>
      <c r="F99" t="s">
        <v>30</v>
      </c>
      <c r="G99" t="s">
        <v>20</v>
      </c>
      <c r="J99" s="3" t="s">
        <v>97</v>
      </c>
    </row>
    <row r="100" spans="1:10" x14ac:dyDescent="0.3">
      <c r="A100" t="s">
        <v>84</v>
      </c>
      <c r="B100" t="s">
        <v>9</v>
      </c>
      <c r="C100" t="s">
        <v>32</v>
      </c>
      <c r="D100">
        <v>8</v>
      </c>
      <c r="E100">
        <v>2026</v>
      </c>
      <c r="F100" t="s">
        <v>31</v>
      </c>
      <c r="G100" t="s">
        <v>15</v>
      </c>
      <c r="J100" s="3" t="s">
        <v>97</v>
      </c>
    </row>
    <row r="101" spans="1:10" x14ac:dyDescent="0.3">
      <c r="A101" t="s">
        <v>85</v>
      </c>
      <c r="B101" t="s">
        <v>19</v>
      </c>
      <c r="C101" t="s">
        <v>16</v>
      </c>
      <c r="D101">
        <v>9</v>
      </c>
      <c r="E101">
        <v>2026</v>
      </c>
      <c r="F101" t="s">
        <v>45</v>
      </c>
      <c r="G101" t="s">
        <v>36</v>
      </c>
      <c r="J101" s="3" t="s">
        <v>97</v>
      </c>
    </row>
    <row r="102" spans="1:10" x14ac:dyDescent="0.3">
      <c r="A102" t="s">
        <v>86</v>
      </c>
      <c r="B102" t="s">
        <v>23</v>
      </c>
      <c r="C102" t="s">
        <v>13</v>
      </c>
      <c r="D102">
        <v>9</v>
      </c>
      <c r="E102">
        <v>2026</v>
      </c>
      <c r="F102" t="s">
        <v>27</v>
      </c>
      <c r="G102" t="s">
        <v>15</v>
      </c>
      <c r="J102" s="3" t="s">
        <v>97</v>
      </c>
    </row>
    <row r="103" spans="1:10" x14ac:dyDescent="0.3">
      <c r="A103" t="s">
        <v>86</v>
      </c>
      <c r="B103" t="s">
        <v>23</v>
      </c>
      <c r="C103" t="s">
        <v>16</v>
      </c>
      <c r="D103">
        <v>9</v>
      </c>
      <c r="E103">
        <v>2026</v>
      </c>
      <c r="F103" t="s">
        <v>21</v>
      </c>
      <c r="G103" t="s">
        <v>30</v>
      </c>
      <c r="J103" s="3" t="s">
        <v>97</v>
      </c>
    </row>
    <row r="104" spans="1:10" x14ac:dyDescent="0.3">
      <c r="A104" t="s">
        <v>87</v>
      </c>
      <c r="B104" t="s">
        <v>9</v>
      </c>
      <c r="C104" t="s">
        <v>10</v>
      </c>
      <c r="D104">
        <v>9</v>
      </c>
      <c r="E104">
        <v>2026</v>
      </c>
      <c r="F104" t="s">
        <v>25</v>
      </c>
      <c r="G104" s="2" t="s">
        <v>35</v>
      </c>
      <c r="J104" s="3" t="s">
        <v>97</v>
      </c>
    </row>
    <row r="105" spans="1:10" x14ac:dyDescent="0.3">
      <c r="A105" t="s">
        <v>87</v>
      </c>
      <c r="B105" t="s">
        <v>9</v>
      </c>
      <c r="C105" t="s">
        <v>13</v>
      </c>
      <c r="D105">
        <v>9</v>
      </c>
      <c r="E105">
        <v>2026</v>
      </c>
      <c r="F105" t="s">
        <v>17</v>
      </c>
      <c r="J105" s="3" t="s">
        <v>97</v>
      </c>
    </row>
    <row r="106" spans="1:10" x14ac:dyDescent="0.3">
      <c r="A106" t="s">
        <v>87</v>
      </c>
      <c r="B106" t="s">
        <v>9</v>
      </c>
      <c r="C106" t="s">
        <v>16</v>
      </c>
      <c r="D106">
        <v>9</v>
      </c>
      <c r="E106">
        <v>2026</v>
      </c>
      <c r="F106" t="s">
        <v>17</v>
      </c>
      <c r="J106" s="3" t="s">
        <v>97</v>
      </c>
    </row>
    <row r="107" spans="1:10" x14ac:dyDescent="0.3">
      <c r="A107" t="s">
        <v>88</v>
      </c>
      <c r="B107" t="s">
        <v>19</v>
      </c>
      <c r="C107" t="s">
        <v>16</v>
      </c>
      <c r="D107">
        <v>10</v>
      </c>
      <c r="E107">
        <v>2026</v>
      </c>
      <c r="F107" t="s">
        <v>26</v>
      </c>
      <c r="G107" t="s">
        <v>45</v>
      </c>
      <c r="J107" s="3" t="s">
        <v>97</v>
      </c>
    </row>
    <row r="108" spans="1:10" x14ac:dyDescent="0.3">
      <c r="A108" t="s">
        <v>89</v>
      </c>
      <c r="B108" t="s">
        <v>23</v>
      </c>
      <c r="C108" t="s">
        <v>13</v>
      </c>
      <c r="D108">
        <v>10</v>
      </c>
      <c r="E108">
        <v>2026</v>
      </c>
      <c r="F108" t="s">
        <v>31</v>
      </c>
      <c r="G108" t="s">
        <v>27</v>
      </c>
      <c r="J108" s="3" t="s">
        <v>97</v>
      </c>
    </row>
    <row r="109" spans="1:10" x14ac:dyDescent="0.3">
      <c r="A109" t="s">
        <v>89</v>
      </c>
      <c r="B109" t="s">
        <v>23</v>
      </c>
      <c r="C109" t="s">
        <v>16</v>
      </c>
      <c r="D109">
        <v>10</v>
      </c>
      <c r="E109">
        <v>2026</v>
      </c>
      <c r="F109" t="s">
        <v>30</v>
      </c>
      <c r="G109" t="s">
        <v>25</v>
      </c>
      <c r="J109" s="3" t="s">
        <v>97</v>
      </c>
    </row>
    <row r="110" spans="1:10" x14ac:dyDescent="0.3">
      <c r="A110" t="s">
        <v>90</v>
      </c>
      <c r="B110" t="s">
        <v>9</v>
      </c>
      <c r="C110" t="s">
        <v>29</v>
      </c>
      <c r="D110">
        <v>10</v>
      </c>
      <c r="E110">
        <v>2026</v>
      </c>
      <c r="F110" t="s">
        <v>17</v>
      </c>
      <c r="J110" s="3" t="s">
        <v>97</v>
      </c>
    </row>
    <row r="111" spans="1:10" x14ac:dyDescent="0.3">
      <c r="A111" t="s">
        <v>90</v>
      </c>
      <c r="B111" t="s">
        <v>9</v>
      </c>
      <c r="C111" t="s">
        <v>32</v>
      </c>
      <c r="D111">
        <v>10</v>
      </c>
      <c r="E111">
        <v>2026</v>
      </c>
      <c r="F111" t="s">
        <v>17</v>
      </c>
      <c r="J111" s="3" t="s">
        <v>97</v>
      </c>
    </row>
    <row r="112" spans="1:10" x14ac:dyDescent="0.3">
      <c r="A112" t="s">
        <v>91</v>
      </c>
      <c r="B112" t="s">
        <v>19</v>
      </c>
      <c r="C112" t="s">
        <v>16</v>
      </c>
      <c r="D112">
        <v>11</v>
      </c>
      <c r="E112">
        <v>2026</v>
      </c>
      <c r="F112" t="s">
        <v>45</v>
      </c>
      <c r="G112" t="s">
        <v>30</v>
      </c>
      <c r="J112" s="3" t="s">
        <v>97</v>
      </c>
    </row>
    <row r="113" spans="1:10" x14ac:dyDescent="0.3">
      <c r="A113" t="s">
        <v>92</v>
      </c>
      <c r="B113" t="s">
        <v>23</v>
      </c>
      <c r="C113" t="s">
        <v>13</v>
      </c>
      <c r="D113">
        <v>11</v>
      </c>
      <c r="E113">
        <v>2026</v>
      </c>
      <c r="F113" t="s">
        <v>35</v>
      </c>
      <c r="G113" t="s">
        <v>36</v>
      </c>
      <c r="J113" s="3" t="s">
        <v>97</v>
      </c>
    </row>
    <row r="114" spans="1:10" x14ac:dyDescent="0.3">
      <c r="A114" t="s">
        <v>92</v>
      </c>
      <c r="B114" t="s">
        <v>23</v>
      </c>
      <c r="C114" t="s">
        <v>16</v>
      </c>
      <c r="D114">
        <v>11</v>
      </c>
      <c r="E114">
        <v>2026</v>
      </c>
      <c r="F114" t="s">
        <v>17</v>
      </c>
      <c r="J114" s="3" t="s">
        <v>97</v>
      </c>
    </row>
    <row r="115" spans="1:10" x14ac:dyDescent="0.3">
      <c r="A115" t="s">
        <v>93</v>
      </c>
      <c r="B115" t="s">
        <v>9</v>
      </c>
      <c r="C115" t="s">
        <v>10</v>
      </c>
      <c r="D115">
        <v>11</v>
      </c>
      <c r="E115">
        <v>2026</v>
      </c>
      <c r="F115" t="s">
        <v>17</v>
      </c>
      <c r="J115" s="3" t="s">
        <v>97</v>
      </c>
    </row>
    <row r="116" spans="1:10" x14ac:dyDescent="0.3">
      <c r="A116" t="s">
        <v>93</v>
      </c>
      <c r="B116" t="s">
        <v>9</v>
      </c>
      <c r="C116" t="s">
        <v>13</v>
      </c>
      <c r="D116">
        <v>11</v>
      </c>
      <c r="E116">
        <v>2026</v>
      </c>
      <c r="F116" t="s">
        <v>17</v>
      </c>
      <c r="J116" s="3" t="s">
        <v>97</v>
      </c>
    </row>
    <row r="117" spans="1:10" x14ac:dyDescent="0.3">
      <c r="A117" t="s">
        <v>93</v>
      </c>
      <c r="B117" t="s">
        <v>9</v>
      </c>
      <c r="C117" t="s">
        <v>16</v>
      </c>
      <c r="D117">
        <v>11</v>
      </c>
      <c r="E117">
        <v>2026</v>
      </c>
      <c r="F117" t="s">
        <v>17</v>
      </c>
      <c r="J117" s="3" t="s">
        <v>97</v>
      </c>
    </row>
    <row r="118" spans="1:10" x14ac:dyDescent="0.3">
      <c r="A118" t="s">
        <v>94</v>
      </c>
      <c r="B118" t="s">
        <v>19</v>
      </c>
      <c r="C118" t="s">
        <v>16</v>
      </c>
      <c r="D118">
        <v>12</v>
      </c>
      <c r="E118">
        <v>2026</v>
      </c>
      <c r="F118" t="s">
        <v>14</v>
      </c>
      <c r="G118" t="s">
        <v>35</v>
      </c>
      <c r="J118" s="3" t="s">
        <v>97</v>
      </c>
    </row>
  </sheetData>
  <autoFilter ref="A1:H118" xr:uid="{00000000-0001-0000-0000-000000000000}"/>
  <mergeCells count="1">
    <mergeCell ref="I1:K1"/>
  </mergeCells>
  <phoneticPr fontId="10" type="noConversion"/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L18"/>
  <sheetViews>
    <sheetView tabSelected="1" workbookViewId="0">
      <selection activeCell="C31" sqref="C31:D31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25" t="s">
        <v>139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3">
      <c r="B3" s="5" t="s">
        <v>98</v>
      </c>
      <c r="C3" s="6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26" t="s">
        <v>96</v>
      </c>
      <c r="I3" s="26"/>
      <c r="J3" s="26"/>
      <c r="K3" s="5" t="s">
        <v>104</v>
      </c>
      <c r="L3" s="5" t="s">
        <v>105</v>
      </c>
    </row>
    <row r="4" spans="2:12" x14ac:dyDescent="0.3">
      <c r="B4" s="7">
        <v>1</v>
      </c>
      <c r="C4" s="8" t="s">
        <v>24</v>
      </c>
      <c r="D4" s="7">
        <v>8</v>
      </c>
      <c r="E4" s="7">
        <v>7</v>
      </c>
      <c r="F4" s="7">
        <v>0</v>
      </c>
      <c r="G4" s="7">
        <v>1</v>
      </c>
      <c r="H4" s="7">
        <v>15513</v>
      </c>
      <c r="I4" s="7" t="s">
        <v>97</v>
      </c>
      <c r="J4" s="7">
        <v>13948</v>
      </c>
      <c r="K4" s="7">
        <v>14</v>
      </c>
      <c r="L4" s="7">
        <v>0</v>
      </c>
    </row>
    <row r="5" spans="2:12" x14ac:dyDescent="0.3">
      <c r="B5" s="7">
        <v>2</v>
      </c>
      <c r="C5" s="8" t="s">
        <v>14</v>
      </c>
      <c r="D5" s="7">
        <v>8</v>
      </c>
      <c r="E5" s="7">
        <v>5</v>
      </c>
      <c r="F5" s="7">
        <v>0</v>
      </c>
      <c r="G5" s="7">
        <v>3</v>
      </c>
      <c r="H5" s="7">
        <v>14290</v>
      </c>
      <c r="I5" s="7" t="s">
        <v>97</v>
      </c>
      <c r="J5" s="7">
        <v>14031</v>
      </c>
      <c r="K5" s="7">
        <v>10</v>
      </c>
      <c r="L5" s="7">
        <v>0</v>
      </c>
    </row>
    <row r="6" spans="2:12" x14ac:dyDescent="0.3">
      <c r="B6" s="7">
        <v>3</v>
      </c>
      <c r="C6" s="8" t="s">
        <v>21</v>
      </c>
      <c r="D6" s="7">
        <v>5</v>
      </c>
      <c r="E6" s="7">
        <v>5</v>
      </c>
      <c r="F6" s="7">
        <v>0</v>
      </c>
      <c r="G6" s="7">
        <v>0</v>
      </c>
      <c r="H6" s="7">
        <v>9344</v>
      </c>
      <c r="I6" s="7" t="s">
        <v>97</v>
      </c>
      <c r="J6" s="7">
        <v>8762</v>
      </c>
      <c r="K6" s="7">
        <v>10</v>
      </c>
      <c r="L6" s="7">
        <v>0</v>
      </c>
    </row>
    <row r="7" spans="2:12" x14ac:dyDescent="0.3">
      <c r="B7" s="7">
        <v>4</v>
      </c>
      <c r="C7" s="8" t="s">
        <v>12</v>
      </c>
      <c r="D7" s="7">
        <v>9</v>
      </c>
      <c r="E7" s="7">
        <v>4</v>
      </c>
      <c r="F7" s="7">
        <v>0</v>
      </c>
      <c r="G7" s="7">
        <v>5</v>
      </c>
      <c r="H7" s="7">
        <v>14813</v>
      </c>
      <c r="I7" s="7" t="s">
        <v>97</v>
      </c>
      <c r="J7" s="7">
        <v>15753</v>
      </c>
      <c r="K7" s="7">
        <v>8</v>
      </c>
      <c r="L7" s="7">
        <v>0</v>
      </c>
    </row>
    <row r="8" spans="2:12" x14ac:dyDescent="0.3">
      <c r="B8" s="7">
        <v>5</v>
      </c>
      <c r="C8" s="8" t="s">
        <v>36</v>
      </c>
      <c r="D8" s="7">
        <v>7</v>
      </c>
      <c r="E8" s="7">
        <v>4</v>
      </c>
      <c r="F8" s="7">
        <v>0</v>
      </c>
      <c r="G8" s="7">
        <v>3</v>
      </c>
      <c r="H8" s="7">
        <v>12756</v>
      </c>
      <c r="I8" s="7" t="s">
        <v>97</v>
      </c>
      <c r="J8" s="7">
        <v>12504</v>
      </c>
      <c r="K8" s="7">
        <v>8</v>
      </c>
      <c r="L8" s="7">
        <v>0</v>
      </c>
    </row>
    <row r="9" spans="2:12" x14ac:dyDescent="0.3">
      <c r="B9" s="7">
        <v>6</v>
      </c>
      <c r="C9" s="8" t="s">
        <v>106</v>
      </c>
      <c r="D9" s="7">
        <v>5</v>
      </c>
      <c r="E9" s="7">
        <v>4</v>
      </c>
      <c r="F9" s="7">
        <v>0</v>
      </c>
      <c r="G9" s="7">
        <v>1</v>
      </c>
      <c r="H9" s="7">
        <v>9556</v>
      </c>
      <c r="I9" s="7" t="s">
        <v>97</v>
      </c>
      <c r="J9" s="7">
        <v>8739</v>
      </c>
      <c r="K9" s="7">
        <v>8</v>
      </c>
      <c r="L9" s="7">
        <v>0</v>
      </c>
    </row>
    <row r="10" spans="2:12" x14ac:dyDescent="0.3">
      <c r="B10" s="7">
        <v>7</v>
      </c>
      <c r="C10" s="8" t="s">
        <v>11</v>
      </c>
      <c r="D10" s="7">
        <v>7</v>
      </c>
      <c r="E10" s="7">
        <v>3</v>
      </c>
      <c r="F10" s="7">
        <v>0</v>
      </c>
      <c r="G10" s="7">
        <v>4</v>
      </c>
      <c r="H10" s="7">
        <v>12284</v>
      </c>
      <c r="I10" s="7" t="s">
        <v>97</v>
      </c>
      <c r="J10" s="7">
        <v>12277</v>
      </c>
      <c r="K10" s="7">
        <v>6</v>
      </c>
      <c r="L10" s="7">
        <v>0</v>
      </c>
    </row>
    <row r="11" spans="2:12" x14ac:dyDescent="0.3">
      <c r="B11" s="7">
        <v>8</v>
      </c>
      <c r="C11" s="8" t="s">
        <v>31</v>
      </c>
      <c r="D11" s="7">
        <v>3</v>
      </c>
      <c r="E11" s="7">
        <v>3</v>
      </c>
      <c r="F11" s="7">
        <v>0</v>
      </c>
      <c r="G11" s="7">
        <v>0</v>
      </c>
      <c r="H11" s="7">
        <v>5602</v>
      </c>
      <c r="I11" s="7" t="s">
        <v>97</v>
      </c>
      <c r="J11" s="7">
        <v>5183</v>
      </c>
      <c r="K11" s="7">
        <v>6</v>
      </c>
      <c r="L11" s="7">
        <v>0</v>
      </c>
    </row>
    <row r="12" spans="2:12" x14ac:dyDescent="0.3">
      <c r="B12" s="7">
        <v>9</v>
      </c>
      <c r="C12" s="8" t="s">
        <v>20</v>
      </c>
      <c r="D12" s="7">
        <v>8</v>
      </c>
      <c r="E12" s="7">
        <v>2</v>
      </c>
      <c r="F12" s="7">
        <v>0</v>
      </c>
      <c r="G12" s="7">
        <v>6</v>
      </c>
      <c r="H12" s="7">
        <v>13183</v>
      </c>
      <c r="I12" s="7" t="s">
        <v>97</v>
      </c>
      <c r="J12" s="7">
        <v>13958</v>
      </c>
      <c r="K12" s="7">
        <v>4</v>
      </c>
      <c r="L12" s="7">
        <v>0</v>
      </c>
    </row>
    <row r="13" spans="2:12" x14ac:dyDescent="0.3">
      <c r="B13" s="7">
        <v>10</v>
      </c>
      <c r="C13" s="8" t="s">
        <v>15</v>
      </c>
      <c r="D13" s="7">
        <v>6</v>
      </c>
      <c r="E13" s="7">
        <v>2</v>
      </c>
      <c r="F13" s="7">
        <v>0</v>
      </c>
      <c r="G13" s="7">
        <v>4</v>
      </c>
      <c r="H13" s="7">
        <v>10901</v>
      </c>
      <c r="I13" s="7" t="s">
        <v>97</v>
      </c>
      <c r="J13" s="7">
        <v>10566</v>
      </c>
      <c r="K13" s="7">
        <v>4</v>
      </c>
      <c r="L13" s="7">
        <v>0</v>
      </c>
    </row>
    <row r="14" spans="2:12" x14ac:dyDescent="0.3">
      <c r="B14" s="7">
        <v>11</v>
      </c>
      <c r="C14" s="8" t="s">
        <v>35</v>
      </c>
      <c r="D14" s="7">
        <v>5</v>
      </c>
      <c r="E14" s="7">
        <v>2</v>
      </c>
      <c r="F14" s="7">
        <v>0</v>
      </c>
      <c r="G14" s="7">
        <v>3</v>
      </c>
      <c r="H14" s="7">
        <v>8189</v>
      </c>
      <c r="I14" s="7" t="s">
        <v>97</v>
      </c>
      <c r="J14" s="7">
        <v>8644</v>
      </c>
      <c r="K14" s="7">
        <v>4</v>
      </c>
      <c r="L14" s="7">
        <v>0</v>
      </c>
    </row>
    <row r="15" spans="2:12" x14ac:dyDescent="0.3">
      <c r="B15" s="7">
        <v>12</v>
      </c>
      <c r="C15" s="8" t="s">
        <v>27</v>
      </c>
      <c r="D15" s="7">
        <v>4</v>
      </c>
      <c r="E15" s="7">
        <v>2</v>
      </c>
      <c r="F15" s="7">
        <v>0</v>
      </c>
      <c r="G15" s="7">
        <v>2</v>
      </c>
      <c r="H15" s="7">
        <v>7444</v>
      </c>
      <c r="I15" s="7" t="s">
        <v>97</v>
      </c>
      <c r="J15" s="7">
        <v>6889</v>
      </c>
      <c r="K15" s="7">
        <v>4</v>
      </c>
      <c r="L15" s="7">
        <v>0</v>
      </c>
    </row>
    <row r="16" spans="2:12" x14ac:dyDescent="0.3">
      <c r="B16" s="7">
        <v>13</v>
      </c>
      <c r="C16" s="8" t="s">
        <v>45</v>
      </c>
      <c r="D16" s="7">
        <v>3</v>
      </c>
      <c r="E16" s="7">
        <v>1</v>
      </c>
      <c r="F16" s="7">
        <v>0</v>
      </c>
      <c r="G16" s="7">
        <v>2</v>
      </c>
      <c r="H16" s="7">
        <v>4812</v>
      </c>
      <c r="I16" s="7" t="s">
        <v>97</v>
      </c>
      <c r="J16" s="7">
        <v>4913</v>
      </c>
      <c r="K16" s="7">
        <v>2</v>
      </c>
      <c r="L16" s="7">
        <v>0</v>
      </c>
    </row>
    <row r="17" spans="2:12" x14ac:dyDescent="0.3">
      <c r="B17" s="7">
        <v>14</v>
      </c>
      <c r="C17" s="8" t="s">
        <v>25</v>
      </c>
      <c r="D17" s="7">
        <v>7</v>
      </c>
      <c r="E17" s="7">
        <v>0</v>
      </c>
      <c r="F17" s="7">
        <v>0</v>
      </c>
      <c r="G17" s="7">
        <v>7</v>
      </c>
      <c r="H17" s="7">
        <v>10624</v>
      </c>
      <c r="I17" s="7" t="s">
        <v>97</v>
      </c>
      <c r="J17" s="7">
        <v>12492</v>
      </c>
      <c r="K17" s="7">
        <v>0</v>
      </c>
      <c r="L17" s="7">
        <v>0</v>
      </c>
    </row>
    <row r="18" spans="2:12" x14ac:dyDescent="0.3">
      <c r="B18" s="7">
        <v>15</v>
      </c>
      <c r="C18" s="8" t="s">
        <v>30</v>
      </c>
      <c r="D18" s="7">
        <v>3</v>
      </c>
      <c r="E18" s="7">
        <v>0</v>
      </c>
      <c r="F18" s="7">
        <v>0</v>
      </c>
      <c r="G18" s="7">
        <v>3</v>
      </c>
      <c r="H18" s="7">
        <v>4919</v>
      </c>
      <c r="I18" s="7" t="s">
        <v>97</v>
      </c>
      <c r="J18" s="7">
        <v>5571</v>
      </c>
      <c r="K18" s="7">
        <v>0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6"/>
  <sheetViews>
    <sheetView workbookViewId="0">
      <selection activeCell="I22" sqref="I22"/>
    </sheetView>
  </sheetViews>
  <sheetFormatPr defaultRowHeight="14.4" x14ac:dyDescent="0.3"/>
  <cols>
    <col min="2" max="2" width="15.6640625" bestFit="1" customWidth="1"/>
    <col min="3" max="17" width="12.21875" customWidth="1"/>
  </cols>
  <sheetData>
    <row r="1" spans="1:17" ht="84.6" x14ac:dyDescent="0.3">
      <c r="A1" s="27" t="str">
        <f>[1]Tab_1!O1</f>
        <v>Turnaj 1</v>
      </c>
      <c r="B1" s="28"/>
      <c r="C1" s="9" t="s">
        <v>24</v>
      </c>
      <c r="D1" s="9" t="s">
        <v>14</v>
      </c>
      <c r="E1" s="9" t="s">
        <v>21</v>
      </c>
      <c r="F1" s="9" t="s">
        <v>12</v>
      </c>
      <c r="G1" s="9" t="s">
        <v>36</v>
      </c>
      <c r="H1" s="9" t="s">
        <v>106</v>
      </c>
      <c r="I1" s="9" t="s">
        <v>11</v>
      </c>
      <c r="J1" s="9" t="s">
        <v>31</v>
      </c>
      <c r="K1" s="9" t="s">
        <v>20</v>
      </c>
      <c r="L1" s="9" t="s">
        <v>15</v>
      </c>
      <c r="M1" s="9" t="s">
        <v>35</v>
      </c>
      <c r="N1" s="9" t="s">
        <v>27</v>
      </c>
      <c r="O1" s="9" t="s">
        <v>45</v>
      </c>
      <c r="P1" s="9" t="s">
        <v>25</v>
      </c>
      <c r="Q1" s="9" t="s">
        <v>30</v>
      </c>
    </row>
    <row r="2" spans="1:17" x14ac:dyDescent="0.3">
      <c r="A2" s="10">
        <v>1</v>
      </c>
      <c r="B2" s="11" t="s">
        <v>24</v>
      </c>
      <c r="C2" s="12"/>
      <c r="D2" s="13" t="s">
        <v>176</v>
      </c>
      <c r="E2" s="13" t="s">
        <v>114</v>
      </c>
      <c r="F2" s="13" t="s">
        <v>154</v>
      </c>
      <c r="G2" s="13" t="s">
        <v>177</v>
      </c>
      <c r="H2" s="13"/>
      <c r="I2" s="13"/>
      <c r="J2" s="13"/>
      <c r="K2" s="13"/>
      <c r="L2" s="13" t="s">
        <v>155</v>
      </c>
      <c r="M2" s="13" t="s">
        <v>143</v>
      </c>
      <c r="N2" s="13" t="s">
        <v>192</v>
      </c>
      <c r="O2" s="13"/>
      <c r="P2" s="13" t="s">
        <v>115</v>
      </c>
      <c r="Q2" s="13"/>
    </row>
    <row r="3" spans="1:17" x14ac:dyDescent="0.3">
      <c r="A3" s="10">
        <v>2</v>
      </c>
      <c r="B3" s="11" t="s">
        <v>14</v>
      </c>
      <c r="C3" s="13" t="s">
        <v>178</v>
      </c>
      <c r="D3" s="12"/>
      <c r="E3" s="13" t="s">
        <v>166</v>
      </c>
      <c r="F3" s="13" t="s">
        <v>107</v>
      </c>
      <c r="G3" s="13" t="s">
        <v>148</v>
      </c>
      <c r="H3" s="13"/>
      <c r="I3" s="13" t="s">
        <v>193</v>
      </c>
      <c r="J3" s="13"/>
      <c r="K3" s="13" t="s">
        <v>194</v>
      </c>
      <c r="L3" s="13" t="s">
        <v>109</v>
      </c>
      <c r="M3" s="13"/>
      <c r="N3" s="13"/>
      <c r="O3" s="13"/>
      <c r="P3" s="13" t="s">
        <v>108</v>
      </c>
      <c r="Q3" s="13"/>
    </row>
    <row r="4" spans="1:17" x14ac:dyDescent="0.3">
      <c r="A4" s="10">
        <v>3</v>
      </c>
      <c r="B4" s="11" t="s">
        <v>21</v>
      </c>
      <c r="C4" s="13" t="s">
        <v>112</v>
      </c>
      <c r="D4" s="13" t="s">
        <v>167</v>
      </c>
      <c r="E4" s="12"/>
      <c r="F4" s="13" t="s">
        <v>214</v>
      </c>
      <c r="G4" s="13"/>
      <c r="H4" s="13"/>
      <c r="I4" s="13" t="s">
        <v>186</v>
      </c>
      <c r="J4" s="13"/>
      <c r="K4" s="13" t="s">
        <v>113</v>
      </c>
      <c r="L4" s="13"/>
      <c r="M4" s="13"/>
      <c r="N4" s="13"/>
      <c r="O4" s="13"/>
      <c r="P4" s="13"/>
      <c r="Q4" s="13"/>
    </row>
    <row r="5" spans="1:17" x14ac:dyDescent="0.3">
      <c r="A5" s="10">
        <v>4</v>
      </c>
      <c r="B5" s="11" t="s">
        <v>12</v>
      </c>
      <c r="C5" s="13" t="s">
        <v>158</v>
      </c>
      <c r="D5" s="13" t="s">
        <v>116</v>
      </c>
      <c r="E5" s="13" t="s">
        <v>215</v>
      </c>
      <c r="F5" s="12"/>
      <c r="G5" s="13" t="s">
        <v>195</v>
      </c>
      <c r="H5" s="13"/>
      <c r="I5" s="13"/>
      <c r="J5" s="13"/>
      <c r="K5" s="13" t="s">
        <v>164</v>
      </c>
      <c r="L5" s="13" t="s">
        <v>144</v>
      </c>
      <c r="M5" s="13" t="s">
        <v>117</v>
      </c>
      <c r="N5" s="13"/>
      <c r="O5" s="13"/>
      <c r="P5" s="13" t="s">
        <v>165</v>
      </c>
      <c r="Q5" s="13" t="s">
        <v>196</v>
      </c>
    </row>
    <row r="6" spans="1:17" x14ac:dyDescent="0.3">
      <c r="A6" s="10">
        <v>5</v>
      </c>
      <c r="B6" s="11" t="s">
        <v>36</v>
      </c>
      <c r="C6" s="13" t="s">
        <v>179</v>
      </c>
      <c r="D6" s="13" t="s">
        <v>150</v>
      </c>
      <c r="E6" s="13"/>
      <c r="F6" s="13" t="s">
        <v>197</v>
      </c>
      <c r="G6" s="12"/>
      <c r="H6" s="13" t="s">
        <v>157</v>
      </c>
      <c r="I6" s="13" t="s">
        <v>170</v>
      </c>
      <c r="J6" s="13"/>
      <c r="K6" s="13" t="s">
        <v>119</v>
      </c>
      <c r="L6" s="13" t="s">
        <v>198</v>
      </c>
      <c r="M6" s="13"/>
      <c r="N6" s="13"/>
      <c r="O6" s="13"/>
      <c r="P6" s="13"/>
      <c r="Q6" s="13"/>
    </row>
    <row r="7" spans="1:17" x14ac:dyDescent="0.3">
      <c r="A7" s="10">
        <v>6</v>
      </c>
      <c r="B7" s="11" t="s">
        <v>106</v>
      </c>
      <c r="C7" s="13"/>
      <c r="D7" s="13"/>
      <c r="E7" s="13"/>
      <c r="F7" s="13"/>
      <c r="G7" s="13" t="s">
        <v>156</v>
      </c>
      <c r="H7" s="12"/>
      <c r="I7" s="13"/>
      <c r="J7" s="13" t="s">
        <v>199</v>
      </c>
      <c r="K7" s="13"/>
      <c r="L7" s="13"/>
      <c r="M7" s="13" t="s">
        <v>200</v>
      </c>
      <c r="N7" s="13" t="s">
        <v>110</v>
      </c>
      <c r="O7" s="13"/>
      <c r="P7" s="13"/>
      <c r="Q7" s="13" t="s">
        <v>111</v>
      </c>
    </row>
    <row r="8" spans="1:17" x14ac:dyDescent="0.3">
      <c r="A8" s="10">
        <v>7</v>
      </c>
      <c r="B8" s="11" t="s">
        <v>11</v>
      </c>
      <c r="C8" s="13"/>
      <c r="D8" s="13" t="s">
        <v>201</v>
      </c>
      <c r="E8" s="13" t="s">
        <v>187</v>
      </c>
      <c r="F8" s="13"/>
      <c r="G8" s="13" t="s">
        <v>169</v>
      </c>
      <c r="H8" s="13"/>
      <c r="I8" s="12"/>
      <c r="J8" s="13" t="s">
        <v>125</v>
      </c>
      <c r="K8" s="13" t="s">
        <v>151</v>
      </c>
      <c r="L8" s="13"/>
      <c r="M8" s="13"/>
      <c r="N8" s="13"/>
      <c r="O8" s="13" t="s">
        <v>160</v>
      </c>
      <c r="P8" s="13" t="s">
        <v>202</v>
      </c>
      <c r="Q8" s="13"/>
    </row>
    <row r="9" spans="1:17" x14ac:dyDescent="0.3">
      <c r="A9" s="10">
        <v>8</v>
      </c>
      <c r="B9" s="11" t="s">
        <v>31</v>
      </c>
      <c r="C9" s="13"/>
      <c r="D9" s="13"/>
      <c r="E9" s="13"/>
      <c r="F9" s="13"/>
      <c r="G9" s="13"/>
      <c r="H9" s="13" t="s">
        <v>203</v>
      </c>
      <c r="I9" s="13" t="s">
        <v>118</v>
      </c>
      <c r="J9" s="12"/>
      <c r="K9" s="13"/>
      <c r="L9" s="13"/>
      <c r="M9" s="13"/>
      <c r="N9" s="13"/>
      <c r="O9" s="13"/>
      <c r="P9" s="13" t="s">
        <v>149</v>
      </c>
      <c r="Q9" s="13"/>
    </row>
    <row r="10" spans="1:17" x14ac:dyDescent="0.3">
      <c r="A10" s="10">
        <v>9</v>
      </c>
      <c r="B10" s="11" t="s">
        <v>20</v>
      </c>
      <c r="C10" s="13"/>
      <c r="D10" s="13" t="s">
        <v>204</v>
      </c>
      <c r="E10" s="13" t="s">
        <v>120</v>
      </c>
      <c r="F10" s="13" t="s">
        <v>171</v>
      </c>
      <c r="G10" s="13" t="s">
        <v>121</v>
      </c>
      <c r="H10" s="13"/>
      <c r="I10" s="13" t="s">
        <v>152</v>
      </c>
      <c r="J10" s="13"/>
      <c r="K10" s="12"/>
      <c r="L10" s="13" t="s">
        <v>172</v>
      </c>
      <c r="M10" s="13"/>
      <c r="N10" s="13"/>
      <c r="O10" s="13" t="s">
        <v>205</v>
      </c>
      <c r="P10" s="13" t="s">
        <v>188</v>
      </c>
      <c r="Q10" s="13"/>
    </row>
    <row r="11" spans="1:17" x14ac:dyDescent="0.3">
      <c r="A11" s="10">
        <v>10</v>
      </c>
      <c r="B11" s="11" t="s">
        <v>15</v>
      </c>
      <c r="C11" s="13" t="s">
        <v>159</v>
      </c>
      <c r="D11" s="13" t="s">
        <v>126</v>
      </c>
      <c r="E11" s="13"/>
      <c r="F11" s="13" t="s">
        <v>145</v>
      </c>
      <c r="G11" s="13" t="s">
        <v>206</v>
      </c>
      <c r="H11" s="13"/>
      <c r="I11" s="13"/>
      <c r="J11" s="13"/>
      <c r="K11" s="13" t="s">
        <v>168</v>
      </c>
      <c r="L11" s="12"/>
      <c r="M11" s="13" t="s">
        <v>207</v>
      </c>
      <c r="N11" s="13"/>
      <c r="O11" s="13"/>
      <c r="P11" s="13"/>
      <c r="Q11" s="13"/>
    </row>
    <row r="12" spans="1:17" x14ac:dyDescent="0.3">
      <c r="A12" s="10">
        <v>11</v>
      </c>
      <c r="B12" s="11" t="s">
        <v>35</v>
      </c>
      <c r="C12" s="13" t="s">
        <v>146</v>
      </c>
      <c r="D12" s="13"/>
      <c r="E12" s="13"/>
      <c r="F12" s="13" t="s">
        <v>128</v>
      </c>
      <c r="G12" s="13"/>
      <c r="H12" s="13" t="s">
        <v>208</v>
      </c>
      <c r="I12" s="13"/>
      <c r="J12" s="13"/>
      <c r="K12" s="13"/>
      <c r="L12" s="13" t="s">
        <v>209</v>
      </c>
      <c r="M12" s="12"/>
      <c r="N12" s="13"/>
      <c r="O12" s="13" t="s">
        <v>181</v>
      </c>
      <c r="P12" s="13"/>
      <c r="Q12" s="13"/>
    </row>
    <row r="13" spans="1:17" x14ac:dyDescent="0.3">
      <c r="A13" s="10">
        <v>12</v>
      </c>
      <c r="B13" s="11" t="s">
        <v>27</v>
      </c>
      <c r="C13" s="13" t="s">
        <v>210</v>
      </c>
      <c r="D13" s="13"/>
      <c r="E13" s="13"/>
      <c r="F13" s="13"/>
      <c r="G13" s="13"/>
      <c r="H13" s="13" t="s">
        <v>124</v>
      </c>
      <c r="I13" s="13"/>
      <c r="J13" s="13"/>
      <c r="K13" s="13"/>
      <c r="L13" s="13"/>
      <c r="M13" s="13"/>
      <c r="N13" s="12"/>
      <c r="O13" s="13"/>
      <c r="P13" s="13" t="s">
        <v>161</v>
      </c>
      <c r="Q13" s="13" t="s">
        <v>180</v>
      </c>
    </row>
    <row r="14" spans="1:17" x14ac:dyDescent="0.3">
      <c r="A14" s="10">
        <v>13</v>
      </c>
      <c r="B14" s="11" t="s">
        <v>45</v>
      </c>
      <c r="C14" s="13"/>
      <c r="D14" s="13"/>
      <c r="E14" s="13"/>
      <c r="F14" s="13"/>
      <c r="G14" s="13"/>
      <c r="H14" s="13"/>
      <c r="I14" s="13" t="s">
        <v>162</v>
      </c>
      <c r="J14" s="13"/>
      <c r="K14" s="13" t="s">
        <v>211</v>
      </c>
      <c r="L14" s="13"/>
      <c r="M14" s="13" t="s">
        <v>182</v>
      </c>
      <c r="N14" s="13"/>
      <c r="O14" s="12"/>
      <c r="P14" s="13"/>
      <c r="Q14" s="13"/>
    </row>
    <row r="15" spans="1:17" x14ac:dyDescent="0.3">
      <c r="A15" s="10">
        <v>14</v>
      </c>
      <c r="B15" s="11" t="s">
        <v>25</v>
      </c>
      <c r="C15" s="13" t="s">
        <v>123</v>
      </c>
      <c r="D15" s="13" t="s">
        <v>122</v>
      </c>
      <c r="E15" s="13"/>
      <c r="F15" s="13" t="s">
        <v>173</v>
      </c>
      <c r="G15" s="13"/>
      <c r="H15" s="13"/>
      <c r="I15" s="13" t="s">
        <v>212</v>
      </c>
      <c r="J15" s="13" t="s">
        <v>153</v>
      </c>
      <c r="K15" s="13" t="s">
        <v>189</v>
      </c>
      <c r="L15" s="13"/>
      <c r="M15" s="13"/>
      <c r="N15" s="13" t="s">
        <v>163</v>
      </c>
      <c r="O15" s="13"/>
      <c r="P15" s="12"/>
      <c r="Q15" s="13"/>
    </row>
    <row r="16" spans="1:17" x14ac:dyDescent="0.3">
      <c r="A16" s="10">
        <v>15</v>
      </c>
      <c r="B16" s="11" t="s">
        <v>30</v>
      </c>
      <c r="C16" s="13"/>
      <c r="D16" s="13"/>
      <c r="E16" s="13"/>
      <c r="F16" s="13" t="s">
        <v>213</v>
      </c>
      <c r="G16" s="13"/>
      <c r="H16" s="13" t="s">
        <v>127</v>
      </c>
      <c r="I16" s="13"/>
      <c r="J16" s="13"/>
      <c r="K16" s="13"/>
      <c r="L16" s="13"/>
      <c r="M16" s="13"/>
      <c r="N16" s="13" t="s">
        <v>183</v>
      </c>
      <c r="O16" s="13"/>
      <c r="P16" s="13"/>
      <c r="Q16" s="12"/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B2:B16"/>
  <sheetViews>
    <sheetView workbookViewId="0">
      <selection activeCell="B22" sqref="B22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138</v>
      </c>
    </row>
    <row r="3" spans="2:2" x14ac:dyDescent="0.3">
      <c r="B3" s="17" t="s">
        <v>129</v>
      </c>
    </row>
    <row r="4" spans="2:2" x14ac:dyDescent="0.3">
      <c r="B4" s="17" t="s">
        <v>130</v>
      </c>
    </row>
    <row r="5" spans="2:2" x14ac:dyDescent="0.3">
      <c r="B5" s="17" t="s">
        <v>131</v>
      </c>
    </row>
    <row r="6" spans="2:2" x14ac:dyDescent="0.3">
      <c r="B6" s="17" t="s">
        <v>132</v>
      </c>
    </row>
    <row r="7" spans="2:2" x14ac:dyDescent="0.3">
      <c r="B7" s="17" t="s">
        <v>133</v>
      </c>
    </row>
    <row r="8" spans="2:2" x14ac:dyDescent="0.3">
      <c r="B8" s="17" t="s">
        <v>134</v>
      </c>
    </row>
    <row r="9" spans="2:2" x14ac:dyDescent="0.3">
      <c r="B9" s="17" t="s">
        <v>141</v>
      </c>
    </row>
    <row r="10" spans="2:2" x14ac:dyDescent="0.3">
      <c r="B10" s="19" t="s">
        <v>147</v>
      </c>
    </row>
    <row r="11" spans="2:2" x14ac:dyDescent="0.3">
      <c r="B11" s="17" t="s">
        <v>140</v>
      </c>
    </row>
    <row r="12" spans="2:2" x14ac:dyDescent="0.3">
      <c r="B12" s="17" t="s">
        <v>142</v>
      </c>
    </row>
    <row r="13" spans="2:2" x14ac:dyDescent="0.3">
      <c r="B13" s="17" t="s">
        <v>135</v>
      </c>
    </row>
    <row r="14" spans="2:2" x14ac:dyDescent="0.3">
      <c r="B14" s="17" t="s">
        <v>136</v>
      </c>
    </row>
    <row r="15" spans="2:2" x14ac:dyDescent="0.3">
      <c r="B15" s="18" t="s">
        <v>137</v>
      </c>
    </row>
    <row r="16" spans="2:2" x14ac:dyDescent="0.3">
      <c r="B16" s="17"/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Rozpis</vt:lpstr>
      <vt:lpstr>Tabulka</vt:lpstr>
      <vt:lpstr>Křížová_tabulka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Kadlec Jiří</cp:lastModifiedBy>
  <dcterms:created xsi:type="dcterms:W3CDTF">2025-09-16T17:58:41Z</dcterms:created>
  <dcterms:modified xsi:type="dcterms:W3CDTF">2025-11-28T08:09:12Z</dcterms:modified>
</cp:coreProperties>
</file>